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autoCompressPictures="0" defaultThemeVersion="124226"/>
  <mc:AlternateContent xmlns:mc="http://schemas.openxmlformats.org/markup-compatibility/2006">
    <mc:Choice Requires="x15">
      <x15ac:absPath xmlns:x15ac="http://schemas.microsoft.com/office/spreadsheetml/2010/11/ac" url="C:\Users\Stelyana Baleva\LightCounting Dropbox\Optical\Switch report\2023\2023 April\Deliverables\"/>
    </mc:Choice>
  </mc:AlternateContent>
  <xr:revisionPtr revIDLastSave="0" documentId="13_ncr:1_{5943FF44-58EF-492D-86A1-5F4D97C8A339}" xr6:coauthVersionLast="47" xr6:coauthVersionMax="47" xr10:uidLastSave="{00000000-0000-0000-0000-000000000000}"/>
  <bookViews>
    <workbookView xWindow="-108" yWindow="-108" windowWidth="30936" windowHeight="16776" tabRatio="669" xr2:uid="{00000000-000D-0000-FFFF-FFFF00000000}"/>
  </bookViews>
  <sheets>
    <sheet name="Title page" sheetId="60" r:id="rId1"/>
    <sheet name="Methodology" sheetId="10" r:id="rId2"/>
    <sheet name="Products" sheetId="143" r:id="rId3"/>
    <sheet name="Summary" sheetId="96" r:id="rId4"/>
  </sheets>
  <definedNames>
    <definedName name="Current_cell">!A1</definedName>
    <definedName name="Revs_April_2022">#REF!</definedName>
    <definedName name="Revs_new">#REF!</definedName>
    <definedName name="Revs_Oct_2022">#REF!</definedName>
    <definedName name="Units_April_2022">#REF!</definedName>
    <definedName name="Units_new">#REF!</definedName>
    <definedName name="Units_Oct_202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7" i="96" l="1"/>
  <c r="B156" i="96"/>
  <c r="B153" i="96"/>
  <c r="B152" i="96"/>
  <c r="C157" i="96" l="1"/>
  <c r="C123" i="96" l="1"/>
  <c r="C119" i="96" l="1"/>
  <c r="C120" i="96"/>
  <c r="C121" i="96"/>
  <c r="C122" i="96" l="1"/>
  <c r="C118" i="96" l="1"/>
  <c r="C107" i="96"/>
  <c r="C124" i="96" l="1"/>
  <c r="C44" i="96" l="1"/>
  <c r="B27" i="96"/>
  <c r="B74" i="96"/>
  <c r="B75" i="96"/>
  <c r="B76" i="96"/>
  <c r="B67" i="96"/>
  <c r="B68" i="96"/>
  <c r="B69" i="96"/>
  <c r="B45" i="96"/>
  <c r="B53" i="96" s="1"/>
  <c r="B46" i="96"/>
  <c r="B54" i="96" s="1"/>
  <c r="B47" i="96"/>
  <c r="B55" i="96" s="1"/>
  <c r="B39" i="96"/>
  <c r="B40" i="96"/>
  <c r="B41" i="96"/>
  <c r="B3" i="143"/>
  <c r="C206" i="96"/>
  <c r="C204" i="96"/>
  <c r="B3" i="96"/>
  <c r="B2" i="96"/>
  <c r="B3" i="10"/>
  <c r="B2" i="10"/>
  <c r="B60" i="96" l="1"/>
  <c r="B62" i="96"/>
  <c r="B61" i="96"/>
  <c r="B44" i="96"/>
  <c r="B66" i="96"/>
  <c r="B38" i="96"/>
  <c r="B73" i="96"/>
  <c r="B52" i="96" l="1"/>
  <c r="B59" i="96" l="1"/>
  <c r="C198" i="96" l="1"/>
  <c r="C211" i="96" s="1"/>
  <c r="C47" i="96"/>
  <c r="C199" i="96" l="1"/>
  <c r="C212" i="96" s="1"/>
  <c r="C156" i="96" l="1"/>
  <c r="C158" i="96" s="1"/>
  <c r="C149" i="96"/>
  <c r="C35" i="96" l="1"/>
  <c r="C196" i="96"/>
  <c r="C197" i="96" s="1"/>
  <c r="C46" i="96"/>
  <c r="C222" i="96" s="1"/>
  <c r="C210" i="96" l="1"/>
  <c r="C219" i="96" s="1"/>
  <c r="C215" i="96"/>
  <c r="C209" i="96"/>
  <c r="C220" i="96" s="1"/>
  <c r="C216" i="96"/>
  <c r="C45" i="96" l="1"/>
  <c r="C48" i="9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C27" authorId="0" shapeId="0" xr:uid="{00000000-0006-0000-0300-000001000000}">
      <text>
        <r>
          <rPr>
            <b/>
            <sz val="9"/>
            <color indexed="81"/>
            <rFont val="Tahoma"/>
            <family val="2"/>
          </rPr>
          <t>John Lively:</t>
        </r>
        <r>
          <rPr>
            <sz val="9"/>
            <color indexed="81"/>
            <rFont val="Tahoma"/>
            <family val="2"/>
          </rPr>
          <t xml:space="preserve">
from BW model
</t>
        </r>
      </text>
    </comment>
  </commentList>
</comments>
</file>

<file path=xl/sharedStrings.xml><?xml version="1.0" encoding="utf-8"?>
<sst xmlns="http://schemas.openxmlformats.org/spreadsheetml/2006/main" count="136" uniqueCount="96">
  <si>
    <t>Forecast Methodology</t>
  </si>
  <si>
    <t xml:space="preserve">LightCounting has no vested interest in the transceiver market and does not participate in any vendor specific projects and/or consultations. </t>
  </si>
  <si>
    <t>LightCounting forecasting involves combining forecasts from more than one source and uses various methods.</t>
  </si>
  <si>
    <t>Trend extrapolation</t>
  </si>
  <si>
    <t>Forecast methodology is based on extrapolation of historical transceiver sales using product life-cycle model (S-curve methodology) for individual products. Information on historical sales of transceivers is obtained by means of LightCounting market surveys conducted on a semi-annual basis.</t>
  </si>
  <si>
    <t>Expert Opinions</t>
  </si>
  <si>
    <t>LightCounting forecasting highly involves industry expert opinions as well as discussions with transceiver vendors, their suppliers and customers. It is through the synthesis of these opinions that a final forecast is obtained.</t>
  </si>
  <si>
    <t>Cross-impact Analysis</t>
  </si>
  <si>
    <t>Relationships often exist between legacy and new products that may not be revealed by any forecasting techniques. LightCounting forecasting recognizes that the occurrence of an event can, in turn, affect the likelihoods of other events such as the impact of 40-Gbps sales on 10-Gbps sales, and expects similar penetration rates for new product introductions.</t>
  </si>
  <si>
    <t>Scenario Analysis</t>
  </si>
  <si>
    <t xml:space="preserve">Scenarios consider developments such as new data rates, form factors or possible growth rates. Expert opinions are often used to evaluate and compare different scenarios and pick the most possible one.  </t>
  </si>
  <si>
    <t>Financial Analysis</t>
  </si>
  <si>
    <t xml:space="preserve">LightCounting makes global economic and financial analysis of specific companies, use publicly available information such as SEC filings, company presentations or other market researches as input to its forecasting. </t>
  </si>
  <si>
    <t xml:space="preserve">The LightCounting optical interconnect forecast begins with historical shipment data derived from our proprietary vendor shipments database. </t>
  </si>
  <si>
    <t xml:space="preserve">are based on the results of interviews with leading vendors and other industry experts. Several 'sanity checks' are then performed to assess </t>
  </si>
  <si>
    <t>the results of the forecast, and feedback is provided from several industry participants. Final adjustments are made.</t>
  </si>
  <si>
    <t>The historical trends are extrapolated using the life-cycle model described below. The specific assumptions for each product</t>
  </si>
  <si>
    <t>LightCounting Switch Chip Forecast</t>
  </si>
  <si>
    <t>Definition of forecast categories</t>
  </si>
  <si>
    <t>Switch Chips</t>
  </si>
  <si>
    <t>12.8T</t>
  </si>
  <si>
    <t>25.6T</t>
  </si>
  <si>
    <t>51.2T</t>
  </si>
  <si>
    <t>Description</t>
  </si>
  <si>
    <t xml:space="preserve">Product category </t>
  </si>
  <si>
    <t>Switch capacity</t>
  </si>
  <si>
    <t>12.8 Tbps</t>
  </si>
  <si>
    <t>25.6 Tbps</t>
  </si>
  <si>
    <t>51.2 Tbps</t>
  </si>
  <si>
    <t>Switch chips for TOR switches used in compute and AI clusters</t>
  </si>
  <si>
    <t>Switch chips for Leaf and Spine switches used in compute and AI clusters</t>
  </si>
  <si>
    <t>Title page</t>
  </si>
  <si>
    <t>Total</t>
  </si>
  <si>
    <t>50G</t>
  </si>
  <si>
    <t>25G</t>
  </si>
  <si>
    <t>100G</t>
  </si>
  <si>
    <t>200G</t>
  </si>
  <si>
    <t>Adoption of Switching ASICs with CPO</t>
  </si>
  <si>
    <t>Percentages of ASIC chips with CPO</t>
  </si>
  <si>
    <t>25.6T with CPO</t>
  </si>
  <si>
    <t>51.2T with CPO</t>
  </si>
  <si>
    <t>25.6T without CPO</t>
  </si>
  <si>
    <t>51.2T without CPO</t>
  </si>
  <si>
    <t>50% of the ports are with CPO</t>
  </si>
  <si>
    <t>All switches without CPO</t>
  </si>
  <si>
    <t>Two scenarios</t>
  </si>
  <si>
    <t>Units - Switches with CPO</t>
  </si>
  <si>
    <t>ASPs ($) - Switches with CPO</t>
  </si>
  <si>
    <t>Revenues ($ M) - Switches with CPO</t>
  </si>
  <si>
    <t>Units - Swithes without CPO</t>
  </si>
  <si>
    <t>Source: Broadcom</t>
  </si>
  <si>
    <t>Ethernet Switch Chip Forecast</t>
  </si>
  <si>
    <t xml:space="preserve">Forecast Results </t>
  </si>
  <si>
    <t>SerDes Calculations</t>
  </si>
  <si>
    <t>SerDes (Lanes by Speed, millions)</t>
  </si>
  <si>
    <t>3.2/6.4T</t>
  </si>
  <si>
    <t>3.2 or 6.4 Tbps</t>
  </si>
  <si>
    <t>&lt;== added in October 2022</t>
  </si>
  <si>
    <t>All switches with CPO</t>
  </si>
  <si>
    <t>no breakout is available for this product category</t>
  </si>
  <si>
    <t>Revenues - T4 and T5 Swithes with and without CPO</t>
  </si>
  <si>
    <t>Revenues - T4 and T5 if CPO is not adopted</t>
  </si>
  <si>
    <t>25.6T and 51.2T without CPO</t>
  </si>
  <si>
    <t>25.6T and 51.2T with CPO</t>
  </si>
  <si>
    <t>Alphabet total</t>
  </si>
  <si>
    <t>Amazon total</t>
  </si>
  <si>
    <t>Meta total</t>
  </si>
  <si>
    <t>All other Cloud</t>
  </si>
  <si>
    <t xml:space="preserve">Total </t>
  </si>
  <si>
    <t>Infiniband Switch Chip Forecast</t>
  </si>
  <si>
    <t>Optical Circuit Switch Chip Forecast</t>
  </si>
  <si>
    <t>OCS (Google)</t>
  </si>
  <si>
    <t xml:space="preserve">     </t>
  </si>
  <si>
    <t>1.4T</t>
  </si>
  <si>
    <t>2T</t>
  </si>
  <si>
    <t>3.6T</t>
  </si>
  <si>
    <t>8T</t>
  </si>
  <si>
    <t>Infiniband Switch chip units</t>
  </si>
  <si>
    <t>Infiniband Switch chip ASP($)</t>
  </si>
  <si>
    <t>Infiniband Switch chip revenue ($M)</t>
  </si>
  <si>
    <t>Total Ethernet Switch chip units</t>
  </si>
  <si>
    <t>Total Ethernet Switch chip ASP ($)</t>
  </si>
  <si>
    <t>Total Ethernet Switch chip revenue ($M)</t>
  </si>
  <si>
    <t>Ethernet Switch chip annual consumption</t>
  </si>
  <si>
    <t>OCS revenue ($M)</t>
  </si>
  <si>
    <t>OCS ASP ($)</t>
  </si>
  <si>
    <t>OCS units</t>
  </si>
  <si>
    <t>Other Cloud companies</t>
  </si>
  <si>
    <t>Purple cells include some non-cloud usage</t>
  </si>
  <si>
    <r>
      <rPr>
        <sz val="12"/>
        <rFont val="Calibri"/>
        <family val="2"/>
      </rPr>
      <t>©</t>
    </r>
    <r>
      <rPr>
        <sz val="12"/>
        <rFont val="Arial"/>
        <family val="2"/>
      </rPr>
      <t xml:space="preserve"> LightCounting Market Research 2023</t>
    </r>
  </si>
  <si>
    <t>Published 27 April 2023 - sample</t>
  </si>
  <si>
    <t>Alphabet</t>
  </si>
  <si>
    <t>Amazon</t>
  </si>
  <si>
    <t>Meta</t>
  </si>
  <si>
    <t>All other cloud</t>
  </si>
  <si>
    <r>
      <t xml:space="preserve">Companion Report: </t>
    </r>
    <r>
      <rPr>
        <b/>
        <sz val="12"/>
        <rFont val="Arial"/>
        <family val="2"/>
      </rPr>
      <t>Ethernet, Infiniband and Optical Switches for Cloud Datacenters - April 2023</t>
    </r>
    <r>
      <rPr>
        <sz val="12"/>
        <rFont val="Arial"/>
        <family val="2"/>
      </rPr>
      <t>, by Vlad Kozlov, Bob Wheeler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</si>
</sst>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General_)"/>
    <numFmt numFmtId="166" formatCode="0.00_)"/>
    <numFmt numFmtId="167" formatCode="[&gt;9.9]0;[&gt;0]0.0;\-;"/>
    <numFmt numFmtId="168" formatCode="0.0"/>
    <numFmt numFmtId="169" formatCode="_(&quot;$&quot;* #,##0_);_(&quot;$&quot;* \(#,##0\);_(&quot;$&quot;* &quot;-&quot;??_);_(@_)"/>
  </numFmts>
  <fonts count="49">
    <font>
      <sz val="10"/>
      <color theme="1"/>
      <name val="Arial"/>
      <family val="2"/>
    </font>
    <font>
      <sz val="12"/>
      <color theme="1"/>
      <name val="Calibri"/>
      <family val="2"/>
      <scheme val="minor"/>
    </font>
    <font>
      <sz val="12"/>
      <color theme="1"/>
      <name val="Calibri"/>
      <family val="2"/>
      <scheme val="minor"/>
    </font>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indexed="8"/>
      <name val="Arial"/>
      <family val="2"/>
    </font>
    <font>
      <sz val="10"/>
      <name val="Arial"/>
      <family val="2"/>
    </font>
    <font>
      <sz val="10"/>
      <color theme="1"/>
      <name val="Arial"/>
      <family val="2"/>
    </font>
    <font>
      <sz val="11"/>
      <color theme="1"/>
      <name val="Calibri"/>
      <family val="2"/>
      <scheme val="minor"/>
    </font>
    <font>
      <sz val="10"/>
      <color rgb="FFFF0000"/>
      <name val="Arial"/>
      <family val="2"/>
    </font>
    <font>
      <b/>
      <sz val="14"/>
      <color theme="1"/>
      <name val="Arial"/>
      <family val="2"/>
    </font>
    <font>
      <u/>
      <sz val="10"/>
      <color theme="11"/>
      <name val="Arial"/>
      <family val="2"/>
    </font>
    <font>
      <b/>
      <sz val="10"/>
      <color theme="1"/>
      <name val="Calibri"/>
      <family val="2"/>
      <scheme val="minor"/>
    </font>
    <font>
      <sz val="12"/>
      <color theme="1"/>
      <name val="Calibri"/>
      <family val="2"/>
      <scheme val="minor"/>
    </font>
    <font>
      <b/>
      <sz val="14"/>
      <color theme="1"/>
      <name val="Calibri"/>
      <family val="2"/>
      <scheme val="minor"/>
    </font>
    <font>
      <sz val="10"/>
      <name val="Calibri"/>
      <family val="2"/>
      <scheme val="minor"/>
    </font>
    <font>
      <b/>
      <sz val="14"/>
      <color theme="3"/>
      <name val="Arial"/>
      <family val="2"/>
    </font>
    <font>
      <sz val="10"/>
      <color rgb="FFFF0000"/>
      <name val="Calibri"/>
      <family val="2"/>
      <scheme val="minor"/>
    </font>
    <font>
      <b/>
      <sz val="16"/>
      <color theme="1"/>
      <name val="Calibri"/>
      <family val="2"/>
      <scheme val="minor"/>
    </font>
    <font>
      <b/>
      <sz val="10"/>
      <name val="Arial"/>
      <family val="2"/>
    </font>
    <font>
      <sz val="12"/>
      <color theme="1"/>
      <name val="Arial"/>
      <family val="2"/>
    </font>
    <font>
      <b/>
      <sz val="12"/>
      <name val="Arial"/>
      <family val="2"/>
    </font>
    <font>
      <sz val="12"/>
      <name val="Arial"/>
      <family val="2"/>
    </font>
    <font>
      <sz val="10"/>
      <color theme="4"/>
      <name val="Calibri"/>
      <family val="2"/>
      <scheme val="minor"/>
    </font>
    <font>
      <u/>
      <sz val="10"/>
      <color theme="10"/>
      <name val="Arial"/>
      <family val="2"/>
    </font>
    <font>
      <sz val="10"/>
      <color rgb="FF3244F2"/>
      <name val="Calibri"/>
      <family val="2"/>
      <scheme val="minor"/>
    </font>
    <font>
      <sz val="12"/>
      <color rgb="FFFF0000"/>
      <name val="Arial"/>
      <family val="2"/>
    </font>
    <font>
      <sz val="10"/>
      <name val="Helvetica"/>
      <family val="2"/>
    </font>
    <font>
      <sz val="10"/>
      <color indexed="8"/>
      <name val="Helvetica"/>
      <family val="2"/>
    </font>
    <font>
      <b/>
      <sz val="12"/>
      <color indexed="8"/>
      <name val="Helvetica"/>
      <family val="2"/>
    </font>
    <font>
      <b/>
      <sz val="10"/>
      <color indexed="8"/>
      <name val="Helvetica"/>
      <family val="2"/>
    </font>
    <font>
      <b/>
      <i/>
      <sz val="16"/>
      <name val="Helv"/>
    </font>
    <font>
      <sz val="10"/>
      <name val="Geneva"/>
      <family val="2"/>
    </font>
    <font>
      <b/>
      <sz val="11"/>
      <color theme="1"/>
      <name val="Calibri"/>
      <family val="2"/>
      <scheme val="minor"/>
    </font>
    <font>
      <sz val="12"/>
      <name val="Calibri"/>
      <family val="2"/>
    </font>
    <font>
      <b/>
      <sz val="12"/>
      <color theme="4"/>
      <name val="Calibri"/>
      <family val="2"/>
      <scheme val="minor"/>
    </font>
    <font>
      <sz val="11"/>
      <color rgb="FF343C46"/>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indexed="64"/>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medium">
        <color indexed="64"/>
      </bottom>
      <diagonal/>
    </border>
  </borders>
  <cellStyleXfs count="447">
    <xf numFmtId="0" fontId="0" fillId="0" borderId="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5" fillId="0" borderId="0"/>
    <xf numFmtId="9" fontId="17" fillId="0" borderId="0" applyFont="0" applyFill="0" applyBorder="0" applyAlignment="0" applyProtection="0"/>
    <xf numFmtId="9" fontId="1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4" fillId="0" borderId="0"/>
    <xf numFmtId="43" fontId="14" fillId="0" borderId="0" applyFont="0" applyFill="0" applyBorder="0" applyAlignment="0" applyProtection="0"/>
    <xf numFmtId="44" fontId="14" fillId="0" borderId="0" applyFont="0" applyFill="0" applyBorder="0" applyAlignment="0" applyProtection="0"/>
    <xf numFmtId="0" fontId="23" fillId="0" borderId="0"/>
    <xf numFmtId="43" fontId="23"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43" fontId="10" fillId="0" borderId="0" applyFont="0" applyFill="0" applyBorder="0" applyAlignment="0" applyProtection="0"/>
    <xf numFmtId="0" fontId="9" fillId="0" borderId="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0" fontId="11" fillId="0" borderId="0"/>
    <xf numFmtId="0" fontId="8" fillId="0" borderId="0"/>
    <xf numFmtId="9" fontId="8"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0" borderId="0"/>
    <xf numFmtId="0" fontId="21"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 fillId="0" borderId="0"/>
    <xf numFmtId="43" fontId="5" fillId="0" borderId="0" applyFont="0" applyFill="0" applyBorder="0" applyAlignment="0" applyProtection="0"/>
    <xf numFmtId="43" fontId="7"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7" fillId="0" borderId="0"/>
    <xf numFmtId="43" fontId="7" fillId="0" borderId="0" applyFont="0" applyFill="0" applyBorder="0" applyAlignment="0" applyProtection="0"/>
    <xf numFmtId="43" fontId="4"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5" fontId="38" fillId="0" borderId="0" applyFont="0" applyFill="0" applyBorder="0" applyAlignment="0" applyProtection="0">
      <protection locked="0"/>
    </xf>
    <xf numFmtId="165" fontId="39" fillId="0" borderId="0" applyNumberFormat="0" applyFill="0" applyBorder="0" applyAlignment="0" applyProtection="0">
      <protection locked="0"/>
    </xf>
    <xf numFmtId="165" fontId="40" fillId="0" borderId="0" applyNumberFormat="0" applyFill="0" applyBorder="0" applyAlignment="0" applyProtection="0">
      <protection locked="0"/>
    </xf>
    <xf numFmtId="166" fontId="41" fillId="0" borderId="0"/>
    <xf numFmtId="0" fontId="7" fillId="0" borderId="0"/>
    <xf numFmtId="0" fontId="7" fillId="0" borderId="0"/>
    <xf numFmtId="0" fontId="4" fillId="0" borderId="0"/>
    <xf numFmtId="9" fontId="4" fillId="0" borderId="0" applyFont="0" applyFill="0" applyBorder="0" applyAlignment="0" applyProtection="0"/>
    <xf numFmtId="0" fontId="16" fillId="0" borderId="0"/>
    <xf numFmtId="167" fontId="42" fillId="0" borderId="4" applyBorder="0" applyAlignment="0">
      <alignment horizontal="center"/>
    </xf>
    <xf numFmtId="44" fontId="17"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xf numFmtId="43" fontId="4" fillId="0" borderId="0" applyFont="0" applyFill="0" applyBorder="0" applyAlignment="0" applyProtection="0"/>
  </cellStyleXfs>
  <cellXfs count="67">
    <xf numFmtId="0" fontId="0" fillId="0" borderId="0" xfId="0"/>
    <xf numFmtId="0" fontId="0" fillId="2" borderId="0" xfId="0" applyFill="1" applyProtection="1">
      <protection locked="0"/>
    </xf>
    <xf numFmtId="0" fontId="0" fillId="2" borderId="0" xfId="0" applyFill="1"/>
    <xf numFmtId="0" fontId="20" fillId="2" borderId="0" xfId="0" applyFont="1" applyFill="1"/>
    <xf numFmtId="0" fontId="19" fillId="0" borderId="0" xfId="0" applyFont="1"/>
    <xf numFmtId="0" fontId="19" fillId="2" borderId="0" xfId="0" applyFont="1" applyFill="1" applyProtection="1">
      <protection locked="0"/>
    </xf>
    <xf numFmtId="0" fontId="19" fillId="2" borderId="0" xfId="0" applyFont="1" applyFill="1" applyAlignment="1" applyProtection="1">
      <alignment wrapText="1"/>
      <protection locked="0"/>
    </xf>
    <xf numFmtId="17" fontId="26" fillId="2" borderId="0" xfId="0" quotePrefix="1" applyNumberFormat="1" applyFont="1" applyFill="1" applyAlignment="1">
      <alignment horizontal="left"/>
    </xf>
    <xf numFmtId="0" fontId="0" fillId="0" borderId="0" xfId="0" applyAlignment="1">
      <alignment horizontal="right"/>
    </xf>
    <xf numFmtId="9" fontId="0" fillId="0" borderId="0" xfId="7" applyFont="1" applyBorder="1"/>
    <xf numFmtId="0" fontId="16" fillId="2" borderId="0" xfId="0" applyFont="1" applyFill="1" applyProtection="1">
      <protection locked="0"/>
    </xf>
    <xf numFmtId="0" fontId="29" fillId="2" borderId="0" xfId="0" applyFont="1" applyFill="1" applyProtection="1">
      <protection locked="0"/>
    </xf>
    <xf numFmtId="9" fontId="0" fillId="0" borderId="0" xfId="0" applyNumberFormat="1"/>
    <xf numFmtId="9" fontId="19" fillId="0" borderId="0" xfId="7" applyFont="1" applyBorder="1"/>
    <xf numFmtId="0" fontId="30" fillId="2" borderId="0" xfId="0" applyFont="1" applyFill="1"/>
    <xf numFmtId="0" fontId="24" fillId="2" borderId="0" xfId="0" applyFont="1" applyFill="1"/>
    <xf numFmtId="164" fontId="27" fillId="0" borderId="0" xfId="0" applyNumberFormat="1" applyFont="1"/>
    <xf numFmtId="0" fontId="22" fillId="0" borderId="0" xfId="0" applyFont="1"/>
    <xf numFmtId="0" fontId="7" fillId="0" borderId="0" xfId="0" applyFont="1"/>
    <xf numFmtId="9" fontId="7" fillId="0" borderId="0" xfId="7" applyFont="1"/>
    <xf numFmtId="164" fontId="7" fillId="0" borderId="0" xfId="0" applyNumberFormat="1" applyFont="1"/>
    <xf numFmtId="0" fontId="7" fillId="0" borderId="5" xfId="0" applyFont="1" applyBorder="1"/>
    <xf numFmtId="164" fontId="7" fillId="0" borderId="0" xfId="1" quotePrefix="1" applyNumberFormat="1" applyFont="1" applyAlignment="1">
      <alignment horizontal="right"/>
    </xf>
    <xf numFmtId="14" fontId="0" fillId="2" borderId="0" xfId="0" applyNumberFormat="1" applyFill="1"/>
    <xf numFmtId="0" fontId="19" fillId="2" borderId="0" xfId="0" applyFont="1" applyFill="1"/>
    <xf numFmtId="0" fontId="36" fillId="2" borderId="0" xfId="0" applyFont="1" applyFill="1"/>
    <xf numFmtId="0" fontId="32" fillId="2" borderId="0" xfId="0" applyFont="1" applyFill="1"/>
    <xf numFmtId="43" fontId="27" fillId="0" borderId="0" xfId="0" applyNumberFormat="1" applyFont="1"/>
    <xf numFmtId="0" fontId="7" fillId="3" borderId="5" xfId="0" applyFont="1" applyFill="1" applyBorder="1"/>
    <xf numFmtId="164" fontId="7" fillId="0" borderId="5" xfId="0" applyNumberFormat="1" applyFont="1" applyBorder="1"/>
    <xf numFmtId="164" fontId="7" fillId="0" borderId="0" xfId="1" applyNumberFormat="1" applyFont="1"/>
    <xf numFmtId="0" fontId="22" fillId="0" borderId="5" xfId="0" applyFont="1" applyBorder="1"/>
    <xf numFmtId="0" fontId="43" fillId="0" borderId="5" xfId="0" applyFont="1" applyBorder="1"/>
    <xf numFmtId="164" fontId="27" fillId="0" borderId="0" xfId="0" applyNumberFormat="1" applyFont="1" applyAlignment="1">
      <alignment horizontal="right"/>
    </xf>
    <xf numFmtId="0" fontId="16" fillId="2" borderId="0" xfId="0" applyFont="1" applyFill="1" applyAlignment="1">
      <alignment vertical="center" wrapText="1"/>
    </xf>
    <xf numFmtId="169" fontId="7" fillId="0" borderId="5" xfId="440" applyNumberFormat="1" applyFont="1" applyFill="1" applyBorder="1"/>
    <xf numFmtId="169" fontId="7" fillId="0" borderId="5" xfId="0" applyNumberFormat="1" applyFont="1" applyBorder="1"/>
    <xf numFmtId="168" fontId="7" fillId="0" borderId="0" xfId="0" applyNumberFormat="1" applyFont="1"/>
    <xf numFmtId="9" fontId="35" fillId="0" borderId="5" xfId="7" applyFont="1" applyBorder="1"/>
    <xf numFmtId="9" fontId="35" fillId="0" borderId="0" xfId="7" applyFont="1" applyBorder="1"/>
    <xf numFmtId="169" fontId="7" fillId="0" borderId="5" xfId="440" applyNumberFormat="1" applyFont="1" applyBorder="1"/>
    <xf numFmtId="0" fontId="7" fillId="0" borderId="0" xfId="163"/>
    <xf numFmtId="17" fontId="45" fillId="0" borderId="0" xfId="163" quotePrefix="1" applyNumberFormat="1" applyFont="1"/>
    <xf numFmtId="0" fontId="2" fillId="0" borderId="0" xfId="163" applyFont="1"/>
    <xf numFmtId="0" fontId="28" fillId="0" borderId="0" xfId="163" applyFont="1"/>
    <xf numFmtId="0" fontId="7" fillId="0" borderId="5" xfId="163" applyBorder="1"/>
    <xf numFmtId="0" fontId="46" fillId="0" borderId="0" xfId="0" applyFont="1" applyAlignment="1">
      <alignment horizontal="right"/>
    </xf>
    <xf numFmtId="0" fontId="7" fillId="0" borderId="0" xfId="163" quotePrefix="1"/>
    <xf numFmtId="169" fontId="27" fillId="0" borderId="0" xfId="0" applyNumberFormat="1" applyFont="1"/>
    <xf numFmtId="0" fontId="33" fillId="0" borderId="0" xfId="0" applyFont="1"/>
    <xf numFmtId="169" fontId="25" fillId="0" borderId="5" xfId="440" applyNumberFormat="1" applyFont="1" applyFill="1" applyBorder="1"/>
    <xf numFmtId="0" fontId="22" fillId="0" borderId="7" xfId="0" applyFont="1" applyBorder="1"/>
    <xf numFmtId="164" fontId="7" fillId="4" borderId="5" xfId="0" applyNumberFormat="1" applyFont="1" applyFill="1" applyBorder="1"/>
    <xf numFmtId="169" fontId="7" fillId="0" borderId="0" xfId="0" applyNumberFormat="1" applyFont="1"/>
    <xf numFmtId="164" fontId="7" fillId="0" borderId="6" xfId="0" applyNumberFormat="1" applyFont="1" applyBorder="1"/>
    <xf numFmtId="164" fontId="7" fillId="0" borderId="8" xfId="0" applyNumberFormat="1" applyFont="1" applyBorder="1"/>
    <xf numFmtId="169" fontId="7" fillId="0" borderId="6" xfId="0" applyNumberFormat="1" applyFont="1" applyBorder="1"/>
    <xf numFmtId="169" fontId="7" fillId="0" borderId="8" xfId="440" applyNumberFormat="1" applyFont="1" applyFill="1" applyBorder="1"/>
    <xf numFmtId="169" fontId="27" fillId="0" borderId="0" xfId="440" applyNumberFormat="1" applyFont="1" applyAlignment="1">
      <alignment horizontal="right"/>
    </xf>
    <xf numFmtId="0" fontId="1" fillId="0" borderId="5" xfId="441" applyFont="1" applyBorder="1" applyAlignment="1">
      <alignment horizontal="left"/>
    </xf>
    <xf numFmtId="0" fontId="1" fillId="0" borderId="8" xfId="441" applyFont="1" applyBorder="1" applyAlignment="1">
      <alignment horizontal="left"/>
    </xf>
    <xf numFmtId="0" fontId="7" fillId="0" borderId="6" xfId="0" applyFont="1" applyBorder="1" applyAlignment="1">
      <alignment horizontal="left"/>
    </xf>
    <xf numFmtId="0" fontId="16" fillId="2" borderId="0" xfId="0" applyFont="1" applyFill="1" applyAlignment="1" applyProtection="1">
      <alignment wrapText="1"/>
      <protection locked="0"/>
    </xf>
    <xf numFmtId="164" fontId="7" fillId="0" borderId="1" xfId="0" applyNumberFormat="1" applyFont="1" applyBorder="1" applyAlignment="1">
      <alignment horizontal="center"/>
    </xf>
    <xf numFmtId="164" fontId="7" fillId="0" borderId="2" xfId="0" applyNumberFormat="1" applyFont="1" applyBorder="1" applyAlignment="1">
      <alignment horizontal="center"/>
    </xf>
    <xf numFmtId="164" fontId="7" fillId="0" borderId="3" xfId="0" applyNumberFormat="1" applyFont="1" applyBorder="1" applyAlignment="1">
      <alignment horizontal="center"/>
    </xf>
    <xf numFmtId="9" fontId="25" fillId="0" borderId="5" xfId="7" applyFont="1" applyBorder="1"/>
  </cellXfs>
  <cellStyles count="447">
    <cellStyle name="%" xfId="172" xr:uid="{00000000-0005-0000-0000-000000000000}"/>
    <cellStyle name="Comma" xfId="1" builtinId="3"/>
    <cellStyle name="Comma 10" xfId="442" xr:uid="{00000000-0005-0000-0000-000002000000}"/>
    <cellStyle name="Comma 2" xfId="2" xr:uid="{00000000-0005-0000-0000-000003000000}"/>
    <cellStyle name="Comma 2 2" xfId="127" xr:uid="{00000000-0005-0000-0000-000004000000}"/>
    <cellStyle name="Comma 2 2 2" xfId="161" xr:uid="{00000000-0005-0000-0000-000005000000}"/>
    <cellStyle name="Comma 3" xfId="3" xr:uid="{00000000-0005-0000-0000-000006000000}"/>
    <cellStyle name="Comma 3 2" xfId="126" xr:uid="{00000000-0005-0000-0000-000007000000}"/>
    <cellStyle name="Comma 3 2 2" xfId="162" xr:uid="{00000000-0005-0000-0000-000008000000}"/>
    <cellStyle name="Comma 3 2 3" xfId="164" xr:uid="{00000000-0005-0000-0000-000009000000}"/>
    <cellStyle name="Comma 4" xfId="4" xr:uid="{00000000-0005-0000-0000-00000A000000}"/>
    <cellStyle name="Comma 5" xfId="117" xr:uid="{00000000-0005-0000-0000-00000B000000}"/>
    <cellStyle name="Comma 5 2" xfId="122" xr:uid="{00000000-0005-0000-0000-00000C000000}"/>
    <cellStyle name="Comma 5 2 2" xfId="173" xr:uid="{00000000-0005-0000-0000-00000D000000}"/>
    <cellStyle name="Comma 5 3" xfId="165" xr:uid="{00000000-0005-0000-0000-00000E000000}"/>
    <cellStyle name="Comma 6" xfId="120" xr:uid="{00000000-0005-0000-0000-00000F000000}"/>
    <cellStyle name="Comma 7" xfId="129" xr:uid="{00000000-0005-0000-0000-000010000000}"/>
    <cellStyle name="Comma 8" xfId="169" xr:uid="{00000000-0005-0000-0000-000011000000}"/>
    <cellStyle name="Comma 9" xfId="174" xr:uid="{00000000-0005-0000-0000-000012000000}"/>
    <cellStyle name="Comma 9 2" xfId="446" xr:uid="{00000000-0005-0000-0000-000013000000}"/>
    <cellStyle name="Currency" xfId="440" builtinId="4"/>
    <cellStyle name="Currency 2" xfId="5" xr:uid="{00000000-0005-0000-0000-000015000000}"/>
    <cellStyle name="Currency 2 10" xfId="175" xr:uid="{00000000-0005-0000-0000-000016000000}"/>
    <cellStyle name="Currency 2 100" xfId="176" xr:uid="{00000000-0005-0000-0000-000017000000}"/>
    <cellStyle name="Currency 2 101" xfId="177" xr:uid="{00000000-0005-0000-0000-000018000000}"/>
    <cellStyle name="Currency 2 102" xfId="178" xr:uid="{00000000-0005-0000-0000-000019000000}"/>
    <cellStyle name="Currency 2 103" xfId="179" xr:uid="{00000000-0005-0000-0000-00001A000000}"/>
    <cellStyle name="Currency 2 104" xfId="180" xr:uid="{00000000-0005-0000-0000-00001B000000}"/>
    <cellStyle name="Currency 2 105" xfId="181" xr:uid="{00000000-0005-0000-0000-00001C000000}"/>
    <cellStyle name="Currency 2 106" xfId="182" xr:uid="{00000000-0005-0000-0000-00001D000000}"/>
    <cellStyle name="Currency 2 107" xfId="183" xr:uid="{00000000-0005-0000-0000-00001E000000}"/>
    <cellStyle name="Currency 2 108" xfId="184" xr:uid="{00000000-0005-0000-0000-00001F000000}"/>
    <cellStyle name="Currency 2 109" xfId="185" xr:uid="{00000000-0005-0000-0000-000020000000}"/>
    <cellStyle name="Currency 2 11" xfId="186" xr:uid="{00000000-0005-0000-0000-000021000000}"/>
    <cellStyle name="Currency 2 110" xfId="187" xr:uid="{00000000-0005-0000-0000-000022000000}"/>
    <cellStyle name="Currency 2 111" xfId="188" xr:uid="{00000000-0005-0000-0000-000023000000}"/>
    <cellStyle name="Currency 2 112" xfId="189" xr:uid="{00000000-0005-0000-0000-000024000000}"/>
    <cellStyle name="Currency 2 113" xfId="190" xr:uid="{00000000-0005-0000-0000-000025000000}"/>
    <cellStyle name="Currency 2 114" xfId="191" xr:uid="{00000000-0005-0000-0000-000026000000}"/>
    <cellStyle name="Currency 2 115" xfId="192" xr:uid="{00000000-0005-0000-0000-000027000000}"/>
    <cellStyle name="Currency 2 116" xfId="193" xr:uid="{00000000-0005-0000-0000-000028000000}"/>
    <cellStyle name="Currency 2 117" xfId="194" xr:uid="{00000000-0005-0000-0000-000029000000}"/>
    <cellStyle name="Currency 2 118" xfId="195" xr:uid="{00000000-0005-0000-0000-00002A000000}"/>
    <cellStyle name="Currency 2 119" xfId="196" xr:uid="{00000000-0005-0000-0000-00002B000000}"/>
    <cellStyle name="Currency 2 12" xfId="197" xr:uid="{00000000-0005-0000-0000-00002C000000}"/>
    <cellStyle name="Currency 2 120" xfId="198" xr:uid="{00000000-0005-0000-0000-00002D000000}"/>
    <cellStyle name="Currency 2 121" xfId="199" xr:uid="{00000000-0005-0000-0000-00002E000000}"/>
    <cellStyle name="Currency 2 122" xfId="200" xr:uid="{00000000-0005-0000-0000-00002F000000}"/>
    <cellStyle name="Currency 2 123" xfId="201" xr:uid="{00000000-0005-0000-0000-000030000000}"/>
    <cellStyle name="Currency 2 124" xfId="202" xr:uid="{00000000-0005-0000-0000-000031000000}"/>
    <cellStyle name="Currency 2 125" xfId="203" xr:uid="{00000000-0005-0000-0000-000032000000}"/>
    <cellStyle name="Currency 2 126" xfId="204" xr:uid="{00000000-0005-0000-0000-000033000000}"/>
    <cellStyle name="Currency 2 127" xfId="205" xr:uid="{00000000-0005-0000-0000-000034000000}"/>
    <cellStyle name="Currency 2 128" xfId="206" xr:uid="{00000000-0005-0000-0000-000035000000}"/>
    <cellStyle name="Currency 2 129" xfId="207" xr:uid="{00000000-0005-0000-0000-000036000000}"/>
    <cellStyle name="Currency 2 13" xfId="208" xr:uid="{00000000-0005-0000-0000-000037000000}"/>
    <cellStyle name="Currency 2 130" xfId="209" xr:uid="{00000000-0005-0000-0000-000038000000}"/>
    <cellStyle name="Currency 2 131" xfId="210" xr:uid="{00000000-0005-0000-0000-000039000000}"/>
    <cellStyle name="Currency 2 132" xfId="211" xr:uid="{00000000-0005-0000-0000-00003A000000}"/>
    <cellStyle name="Currency 2 133" xfId="212" xr:uid="{00000000-0005-0000-0000-00003B000000}"/>
    <cellStyle name="Currency 2 134" xfId="213" xr:uid="{00000000-0005-0000-0000-00003C000000}"/>
    <cellStyle name="Currency 2 135" xfId="214" xr:uid="{00000000-0005-0000-0000-00003D000000}"/>
    <cellStyle name="Currency 2 136" xfId="215" xr:uid="{00000000-0005-0000-0000-00003E000000}"/>
    <cellStyle name="Currency 2 137" xfId="216" xr:uid="{00000000-0005-0000-0000-00003F000000}"/>
    <cellStyle name="Currency 2 138" xfId="217" xr:uid="{00000000-0005-0000-0000-000040000000}"/>
    <cellStyle name="Currency 2 139" xfId="218" xr:uid="{00000000-0005-0000-0000-000041000000}"/>
    <cellStyle name="Currency 2 14" xfId="219" xr:uid="{00000000-0005-0000-0000-000042000000}"/>
    <cellStyle name="Currency 2 140" xfId="220" xr:uid="{00000000-0005-0000-0000-000043000000}"/>
    <cellStyle name="Currency 2 141" xfId="221" xr:uid="{00000000-0005-0000-0000-000044000000}"/>
    <cellStyle name="Currency 2 142" xfId="222" xr:uid="{00000000-0005-0000-0000-000045000000}"/>
    <cellStyle name="Currency 2 143" xfId="223" xr:uid="{00000000-0005-0000-0000-000046000000}"/>
    <cellStyle name="Currency 2 144" xfId="224" xr:uid="{00000000-0005-0000-0000-000047000000}"/>
    <cellStyle name="Currency 2 145" xfId="225" xr:uid="{00000000-0005-0000-0000-000048000000}"/>
    <cellStyle name="Currency 2 146" xfId="226" xr:uid="{00000000-0005-0000-0000-000049000000}"/>
    <cellStyle name="Currency 2 147" xfId="227" xr:uid="{00000000-0005-0000-0000-00004A000000}"/>
    <cellStyle name="Currency 2 148" xfId="228" xr:uid="{00000000-0005-0000-0000-00004B000000}"/>
    <cellStyle name="Currency 2 149" xfId="229" xr:uid="{00000000-0005-0000-0000-00004C000000}"/>
    <cellStyle name="Currency 2 15" xfId="230" xr:uid="{00000000-0005-0000-0000-00004D000000}"/>
    <cellStyle name="Currency 2 150" xfId="231" xr:uid="{00000000-0005-0000-0000-00004E000000}"/>
    <cellStyle name="Currency 2 151" xfId="232" xr:uid="{00000000-0005-0000-0000-00004F000000}"/>
    <cellStyle name="Currency 2 152" xfId="233" xr:uid="{00000000-0005-0000-0000-000050000000}"/>
    <cellStyle name="Currency 2 153" xfId="234" xr:uid="{00000000-0005-0000-0000-000051000000}"/>
    <cellStyle name="Currency 2 154" xfId="235" xr:uid="{00000000-0005-0000-0000-000052000000}"/>
    <cellStyle name="Currency 2 155" xfId="236" xr:uid="{00000000-0005-0000-0000-000053000000}"/>
    <cellStyle name="Currency 2 156" xfId="237" xr:uid="{00000000-0005-0000-0000-000054000000}"/>
    <cellStyle name="Currency 2 157" xfId="238" xr:uid="{00000000-0005-0000-0000-000055000000}"/>
    <cellStyle name="Currency 2 158" xfId="239" xr:uid="{00000000-0005-0000-0000-000056000000}"/>
    <cellStyle name="Currency 2 159" xfId="240" xr:uid="{00000000-0005-0000-0000-000057000000}"/>
    <cellStyle name="Currency 2 16" xfId="241" xr:uid="{00000000-0005-0000-0000-000058000000}"/>
    <cellStyle name="Currency 2 160" xfId="242" xr:uid="{00000000-0005-0000-0000-000059000000}"/>
    <cellStyle name="Currency 2 161" xfId="243" xr:uid="{00000000-0005-0000-0000-00005A000000}"/>
    <cellStyle name="Currency 2 162" xfId="244" xr:uid="{00000000-0005-0000-0000-00005B000000}"/>
    <cellStyle name="Currency 2 163" xfId="245" xr:uid="{00000000-0005-0000-0000-00005C000000}"/>
    <cellStyle name="Currency 2 164" xfId="246" xr:uid="{00000000-0005-0000-0000-00005D000000}"/>
    <cellStyle name="Currency 2 165" xfId="247" xr:uid="{00000000-0005-0000-0000-00005E000000}"/>
    <cellStyle name="Currency 2 166" xfId="248" xr:uid="{00000000-0005-0000-0000-00005F000000}"/>
    <cellStyle name="Currency 2 167" xfId="249" xr:uid="{00000000-0005-0000-0000-000060000000}"/>
    <cellStyle name="Currency 2 168" xfId="250" xr:uid="{00000000-0005-0000-0000-000061000000}"/>
    <cellStyle name="Currency 2 169" xfId="251" xr:uid="{00000000-0005-0000-0000-000062000000}"/>
    <cellStyle name="Currency 2 17" xfId="252" xr:uid="{00000000-0005-0000-0000-000063000000}"/>
    <cellStyle name="Currency 2 170" xfId="253" xr:uid="{00000000-0005-0000-0000-000064000000}"/>
    <cellStyle name="Currency 2 171" xfId="254" xr:uid="{00000000-0005-0000-0000-000065000000}"/>
    <cellStyle name="Currency 2 172" xfId="255" xr:uid="{00000000-0005-0000-0000-000066000000}"/>
    <cellStyle name="Currency 2 173" xfId="256" xr:uid="{00000000-0005-0000-0000-000067000000}"/>
    <cellStyle name="Currency 2 174" xfId="257" xr:uid="{00000000-0005-0000-0000-000068000000}"/>
    <cellStyle name="Currency 2 175" xfId="258" xr:uid="{00000000-0005-0000-0000-000069000000}"/>
    <cellStyle name="Currency 2 176" xfId="259" xr:uid="{00000000-0005-0000-0000-00006A000000}"/>
    <cellStyle name="Currency 2 177" xfId="260" xr:uid="{00000000-0005-0000-0000-00006B000000}"/>
    <cellStyle name="Currency 2 178" xfId="261" xr:uid="{00000000-0005-0000-0000-00006C000000}"/>
    <cellStyle name="Currency 2 179" xfId="262" xr:uid="{00000000-0005-0000-0000-00006D000000}"/>
    <cellStyle name="Currency 2 18" xfId="263" xr:uid="{00000000-0005-0000-0000-00006E000000}"/>
    <cellStyle name="Currency 2 180" xfId="264" xr:uid="{00000000-0005-0000-0000-00006F000000}"/>
    <cellStyle name="Currency 2 181" xfId="265" xr:uid="{00000000-0005-0000-0000-000070000000}"/>
    <cellStyle name="Currency 2 182" xfId="266" xr:uid="{00000000-0005-0000-0000-000071000000}"/>
    <cellStyle name="Currency 2 183" xfId="267" xr:uid="{00000000-0005-0000-0000-000072000000}"/>
    <cellStyle name="Currency 2 184" xfId="268" xr:uid="{00000000-0005-0000-0000-000073000000}"/>
    <cellStyle name="Currency 2 185" xfId="269" xr:uid="{00000000-0005-0000-0000-000074000000}"/>
    <cellStyle name="Currency 2 186" xfId="270" xr:uid="{00000000-0005-0000-0000-000075000000}"/>
    <cellStyle name="Currency 2 187" xfId="271" xr:uid="{00000000-0005-0000-0000-000076000000}"/>
    <cellStyle name="Currency 2 188" xfId="272" xr:uid="{00000000-0005-0000-0000-000077000000}"/>
    <cellStyle name="Currency 2 189" xfId="273" xr:uid="{00000000-0005-0000-0000-000078000000}"/>
    <cellStyle name="Currency 2 19" xfId="274" xr:uid="{00000000-0005-0000-0000-000079000000}"/>
    <cellStyle name="Currency 2 190" xfId="275" xr:uid="{00000000-0005-0000-0000-00007A000000}"/>
    <cellStyle name="Currency 2 191" xfId="276" xr:uid="{00000000-0005-0000-0000-00007B000000}"/>
    <cellStyle name="Currency 2 192" xfId="277" xr:uid="{00000000-0005-0000-0000-00007C000000}"/>
    <cellStyle name="Currency 2 193" xfId="278" xr:uid="{00000000-0005-0000-0000-00007D000000}"/>
    <cellStyle name="Currency 2 194" xfId="279" xr:uid="{00000000-0005-0000-0000-00007E000000}"/>
    <cellStyle name="Currency 2 195" xfId="280" xr:uid="{00000000-0005-0000-0000-00007F000000}"/>
    <cellStyle name="Currency 2 196" xfId="281" xr:uid="{00000000-0005-0000-0000-000080000000}"/>
    <cellStyle name="Currency 2 197" xfId="282" xr:uid="{00000000-0005-0000-0000-000081000000}"/>
    <cellStyle name="Currency 2 198" xfId="283" xr:uid="{00000000-0005-0000-0000-000082000000}"/>
    <cellStyle name="Currency 2 199" xfId="284" xr:uid="{00000000-0005-0000-0000-000083000000}"/>
    <cellStyle name="Currency 2 2" xfId="285" xr:uid="{00000000-0005-0000-0000-000084000000}"/>
    <cellStyle name="Currency 2 20" xfId="286" xr:uid="{00000000-0005-0000-0000-000085000000}"/>
    <cellStyle name="Currency 2 200" xfId="287" xr:uid="{00000000-0005-0000-0000-000086000000}"/>
    <cellStyle name="Currency 2 201" xfId="288" xr:uid="{00000000-0005-0000-0000-000087000000}"/>
    <cellStyle name="Currency 2 202" xfId="289" xr:uid="{00000000-0005-0000-0000-000088000000}"/>
    <cellStyle name="Currency 2 203" xfId="290" xr:uid="{00000000-0005-0000-0000-000089000000}"/>
    <cellStyle name="Currency 2 204" xfId="291" xr:uid="{00000000-0005-0000-0000-00008A000000}"/>
    <cellStyle name="Currency 2 205" xfId="292" xr:uid="{00000000-0005-0000-0000-00008B000000}"/>
    <cellStyle name="Currency 2 206" xfId="293" xr:uid="{00000000-0005-0000-0000-00008C000000}"/>
    <cellStyle name="Currency 2 207" xfId="294" xr:uid="{00000000-0005-0000-0000-00008D000000}"/>
    <cellStyle name="Currency 2 208" xfId="295" xr:uid="{00000000-0005-0000-0000-00008E000000}"/>
    <cellStyle name="Currency 2 209" xfId="296" xr:uid="{00000000-0005-0000-0000-00008F000000}"/>
    <cellStyle name="Currency 2 21" xfId="297" xr:uid="{00000000-0005-0000-0000-000090000000}"/>
    <cellStyle name="Currency 2 210" xfId="298" xr:uid="{00000000-0005-0000-0000-000091000000}"/>
    <cellStyle name="Currency 2 211" xfId="299" xr:uid="{00000000-0005-0000-0000-000092000000}"/>
    <cellStyle name="Currency 2 212" xfId="300" xr:uid="{00000000-0005-0000-0000-000093000000}"/>
    <cellStyle name="Currency 2 213" xfId="301" xr:uid="{00000000-0005-0000-0000-000094000000}"/>
    <cellStyle name="Currency 2 214" xfId="302" xr:uid="{00000000-0005-0000-0000-000095000000}"/>
    <cellStyle name="Currency 2 215" xfId="303" xr:uid="{00000000-0005-0000-0000-000096000000}"/>
    <cellStyle name="Currency 2 216" xfId="304" xr:uid="{00000000-0005-0000-0000-000097000000}"/>
    <cellStyle name="Currency 2 217" xfId="305" xr:uid="{00000000-0005-0000-0000-000098000000}"/>
    <cellStyle name="Currency 2 218" xfId="306" xr:uid="{00000000-0005-0000-0000-000099000000}"/>
    <cellStyle name="Currency 2 219" xfId="307" xr:uid="{00000000-0005-0000-0000-00009A000000}"/>
    <cellStyle name="Currency 2 22" xfId="308" xr:uid="{00000000-0005-0000-0000-00009B000000}"/>
    <cellStyle name="Currency 2 220" xfId="309" xr:uid="{00000000-0005-0000-0000-00009C000000}"/>
    <cellStyle name="Currency 2 221" xfId="310" xr:uid="{00000000-0005-0000-0000-00009D000000}"/>
    <cellStyle name="Currency 2 222" xfId="311" xr:uid="{00000000-0005-0000-0000-00009E000000}"/>
    <cellStyle name="Currency 2 223" xfId="312" xr:uid="{00000000-0005-0000-0000-00009F000000}"/>
    <cellStyle name="Currency 2 224" xfId="313" xr:uid="{00000000-0005-0000-0000-0000A0000000}"/>
    <cellStyle name="Currency 2 225" xfId="314" xr:uid="{00000000-0005-0000-0000-0000A1000000}"/>
    <cellStyle name="Currency 2 226" xfId="315" xr:uid="{00000000-0005-0000-0000-0000A2000000}"/>
    <cellStyle name="Currency 2 227" xfId="316" xr:uid="{00000000-0005-0000-0000-0000A3000000}"/>
    <cellStyle name="Currency 2 228" xfId="317" xr:uid="{00000000-0005-0000-0000-0000A4000000}"/>
    <cellStyle name="Currency 2 229" xfId="318" xr:uid="{00000000-0005-0000-0000-0000A5000000}"/>
    <cellStyle name="Currency 2 23" xfId="319" xr:uid="{00000000-0005-0000-0000-0000A6000000}"/>
    <cellStyle name="Currency 2 230" xfId="320" xr:uid="{00000000-0005-0000-0000-0000A7000000}"/>
    <cellStyle name="Currency 2 231" xfId="321" xr:uid="{00000000-0005-0000-0000-0000A8000000}"/>
    <cellStyle name="Currency 2 232" xfId="322" xr:uid="{00000000-0005-0000-0000-0000A9000000}"/>
    <cellStyle name="Currency 2 233" xfId="323" xr:uid="{00000000-0005-0000-0000-0000AA000000}"/>
    <cellStyle name="Currency 2 234" xfId="324" xr:uid="{00000000-0005-0000-0000-0000AB000000}"/>
    <cellStyle name="Currency 2 235" xfId="325" xr:uid="{00000000-0005-0000-0000-0000AC000000}"/>
    <cellStyle name="Currency 2 236" xfId="326" xr:uid="{00000000-0005-0000-0000-0000AD000000}"/>
    <cellStyle name="Currency 2 237" xfId="327" xr:uid="{00000000-0005-0000-0000-0000AE000000}"/>
    <cellStyle name="Currency 2 238" xfId="328" xr:uid="{00000000-0005-0000-0000-0000AF000000}"/>
    <cellStyle name="Currency 2 239" xfId="329" xr:uid="{00000000-0005-0000-0000-0000B0000000}"/>
    <cellStyle name="Currency 2 24" xfId="330" xr:uid="{00000000-0005-0000-0000-0000B1000000}"/>
    <cellStyle name="Currency 2 240" xfId="331" xr:uid="{00000000-0005-0000-0000-0000B2000000}"/>
    <cellStyle name="Currency 2 241" xfId="332" xr:uid="{00000000-0005-0000-0000-0000B3000000}"/>
    <cellStyle name="Currency 2 242" xfId="333" xr:uid="{00000000-0005-0000-0000-0000B4000000}"/>
    <cellStyle name="Currency 2 243" xfId="334" xr:uid="{00000000-0005-0000-0000-0000B5000000}"/>
    <cellStyle name="Currency 2 244" xfId="335" xr:uid="{00000000-0005-0000-0000-0000B6000000}"/>
    <cellStyle name="Currency 2 245" xfId="336" xr:uid="{00000000-0005-0000-0000-0000B7000000}"/>
    <cellStyle name="Currency 2 246" xfId="337" xr:uid="{00000000-0005-0000-0000-0000B8000000}"/>
    <cellStyle name="Currency 2 247" xfId="338" xr:uid="{00000000-0005-0000-0000-0000B9000000}"/>
    <cellStyle name="Currency 2 248" xfId="339" xr:uid="{00000000-0005-0000-0000-0000BA000000}"/>
    <cellStyle name="Currency 2 249" xfId="340" xr:uid="{00000000-0005-0000-0000-0000BB000000}"/>
    <cellStyle name="Currency 2 25" xfId="341" xr:uid="{00000000-0005-0000-0000-0000BC000000}"/>
    <cellStyle name="Currency 2 250" xfId="342" xr:uid="{00000000-0005-0000-0000-0000BD000000}"/>
    <cellStyle name="Currency 2 251" xfId="343" xr:uid="{00000000-0005-0000-0000-0000BE000000}"/>
    <cellStyle name="Currency 2 252" xfId="344" xr:uid="{00000000-0005-0000-0000-0000BF000000}"/>
    <cellStyle name="Currency 2 253" xfId="345" xr:uid="{00000000-0005-0000-0000-0000C0000000}"/>
    <cellStyle name="Currency 2 254" xfId="346" xr:uid="{00000000-0005-0000-0000-0000C1000000}"/>
    <cellStyle name="Currency 2 26" xfId="347" xr:uid="{00000000-0005-0000-0000-0000C2000000}"/>
    <cellStyle name="Currency 2 27" xfId="348" xr:uid="{00000000-0005-0000-0000-0000C3000000}"/>
    <cellStyle name="Currency 2 28" xfId="349" xr:uid="{00000000-0005-0000-0000-0000C4000000}"/>
    <cellStyle name="Currency 2 29" xfId="350" xr:uid="{00000000-0005-0000-0000-0000C5000000}"/>
    <cellStyle name="Currency 2 3" xfId="351" xr:uid="{00000000-0005-0000-0000-0000C6000000}"/>
    <cellStyle name="Currency 2 30" xfId="352" xr:uid="{00000000-0005-0000-0000-0000C7000000}"/>
    <cellStyle name="Currency 2 31" xfId="353" xr:uid="{00000000-0005-0000-0000-0000C8000000}"/>
    <cellStyle name="Currency 2 32" xfId="354" xr:uid="{00000000-0005-0000-0000-0000C9000000}"/>
    <cellStyle name="Currency 2 33" xfId="355" xr:uid="{00000000-0005-0000-0000-0000CA000000}"/>
    <cellStyle name="Currency 2 34" xfId="356" xr:uid="{00000000-0005-0000-0000-0000CB000000}"/>
    <cellStyle name="Currency 2 35" xfId="357" xr:uid="{00000000-0005-0000-0000-0000CC000000}"/>
    <cellStyle name="Currency 2 36" xfId="358" xr:uid="{00000000-0005-0000-0000-0000CD000000}"/>
    <cellStyle name="Currency 2 37" xfId="359" xr:uid="{00000000-0005-0000-0000-0000CE000000}"/>
    <cellStyle name="Currency 2 38" xfId="360" xr:uid="{00000000-0005-0000-0000-0000CF000000}"/>
    <cellStyle name="Currency 2 39" xfId="361" xr:uid="{00000000-0005-0000-0000-0000D0000000}"/>
    <cellStyle name="Currency 2 4" xfId="362" xr:uid="{00000000-0005-0000-0000-0000D1000000}"/>
    <cellStyle name="Currency 2 40" xfId="363" xr:uid="{00000000-0005-0000-0000-0000D2000000}"/>
    <cellStyle name="Currency 2 41" xfId="364" xr:uid="{00000000-0005-0000-0000-0000D3000000}"/>
    <cellStyle name="Currency 2 42" xfId="365" xr:uid="{00000000-0005-0000-0000-0000D4000000}"/>
    <cellStyle name="Currency 2 43" xfId="366" xr:uid="{00000000-0005-0000-0000-0000D5000000}"/>
    <cellStyle name="Currency 2 44" xfId="367" xr:uid="{00000000-0005-0000-0000-0000D6000000}"/>
    <cellStyle name="Currency 2 45" xfId="368" xr:uid="{00000000-0005-0000-0000-0000D7000000}"/>
    <cellStyle name="Currency 2 46" xfId="369" xr:uid="{00000000-0005-0000-0000-0000D8000000}"/>
    <cellStyle name="Currency 2 47" xfId="370" xr:uid="{00000000-0005-0000-0000-0000D9000000}"/>
    <cellStyle name="Currency 2 48" xfId="371" xr:uid="{00000000-0005-0000-0000-0000DA000000}"/>
    <cellStyle name="Currency 2 49" xfId="372" xr:uid="{00000000-0005-0000-0000-0000DB000000}"/>
    <cellStyle name="Currency 2 5" xfId="373" xr:uid="{00000000-0005-0000-0000-0000DC000000}"/>
    <cellStyle name="Currency 2 50" xfId="374" xr:uid="{00000000-0005-0000-0000-0000DD000000}"/>
    <cellStyle name="Currency 2 51" xfId="375" xr:uid="{00000000-0005-0000-0000-0000DE000000}"/>
    <cellStyle name="Currency 2 52" xfId="376" xr:uid="{00000000-0005-0000-0000-0000DF000000}"/>
    <cellStyle name="Currency 2 53" xfId="377" xr:uid="{00000000-0005-0000-0000-0000E0000000}"/>
    <cellStyle name="Currency 2 54" xfId="378" xr:uid="{00000000-0005-0000-0000-0000E1000000}"/>
    <cellStyle name="Currency 2 55" xfId="379" xr:uid="{00000000-0005-0000-0000-0000E2000000}"/>
    <cellStyle name="Currency 2 56" xfId="380" xr:uid="{00000000-0005-0000-0000-0000E3000000}"/>
    <cellStyle name="Currency 2 57" xfId="381" xr:uid="{00000000-0005-0000-0000-0000E4000000}"/>
    <cellStyle name="Currency 2 58" xfId="382" xr:uid="{00000000-0005-0000-0000-0000E5000000}"/>
    <cellStyle name="Currency 2 59" xfId="383" xr:uid="{00000000-0005-0000-0000-0000E6000000}"/>
    <cellStyle name="Currency 2 6" xfId="384" xr:uid="{00000000-0005-0000-0000-0000E7000000}"/>
    <cellStyle name="Currency 2 60" xfId="385" xr:uid="{00000000-0005-0000-0000-0000E8000000}"/>
    <cellStyle name="Currency 2 61" xfId="386" xr:uid="{00000000-0005-0000-0000-0000E9000000}"/>
    <cellStyle name="Currency 2 62" xfId="387" xr:uid="{00000000-0005-0000-0000-0000EA000000}"/>
    <cellStyle name="Currency 2 63" xfId="388" xr:uid="{00000000-0005-0000-0000-0000EB000000}"/>
    <cellStyle name="Currency 2 64" xfId="389" xr:uid="{00000000-0005-0000-0000-0000EC000000}"/>
    <cellStyle name="Currency 2 65" xfId="390" xr:uid="{00000000-0005-0000-0000-0000ED000000}"/>
    <cellStyle name="Currency 2 66" xfId="391" xr:uid="{00000000-0005-0000-0000-0000EE000000}"/>
    <cellStyle name="Currency 2 67" xfId="392" xr:uid="{00000000-0005-0000-0000-0000EF000000}"/>
    <cellStyle name="Currency 2 68" xfId="393" xr:uid="{00000000-0005-0000-0000-0000F0000000}"/>
    <cellStyle name="Currency 2 69" xfId="394" xr:uid="{00000000-0005-0000-0000-0000F1000000}"/>
    <cellStyle name="Currency 2 7" xfId="395" xr:uid="{00000000-0005-0000-0000-0000F2000000}"/>
    <cellStyle name="Currency 2 70" xfId="396" xr:uid="{00000000-0005-0000-0000-0000F3000000}"/>
    <cellStyle name="Currency 2 71" xfId="397" xr:uid="{00000000-0005-0000-0000-0000F4000000}"/>
    <cellStyle name="Currency 2 72" xfId="398" xr:uid="{00000000-0005-0000-0000-0000F5000000}"/>
    <cellStyle name="Currency 2 73" xfId="399" xr:uid="{00000000-0005-0000-0000-0000F6000000}"/>
    <cellStyle name="Currency 2 74" xfId="400" xr:uid="{00000000-0005-0000-0000-0000F7000000}"/>
    <cellStyle name="Currency 2 75" xfId="401" xr:uid="{00000000-0005-0000-0000-0000F8000000}"/>
    <cellStyle name="Currency 2 76" xfId="402" xr:uid="{00000000-0005-0000-0000-0000F9000000}"/>
    <cellStyle name="Currency 2 77" xfId="403" xr:uid="{00000000-0005-0000-0000-0000FA000000}"/>
    <cellStyle name="Currency 2 78" xfId="404" xr:uid="{00000000-0005-0000-0000-0000FB000000}"/>
    <cellStyle name="Currency 2 79" xfId="405" xr:uid="{00000000-0005-0000-0000-0000FC000000}"/>
    <cellStyle name="Currency 2 8" xfId="406" xr:uid="{00000000-0005-0000-0000-0000FD000000}"/>
    <cellStyle name="Currency 2 80" xfId="407" xr:uid="{00000000-0005-0000-0000-0000FE000000}"/>
    <cellStyle name="Currency 2 81" xfId="408" xr:uid="{00000000-0005-0000-0000-0000FF000000}"/>
    <cellStyle name="Currency 2 82" xfId="409" xr:uid="{00000000-0005-0000-0000-000000010000}"/>
    <cellStyle name="Currency 2 83" xfId="410" xr:uid="{00000000-0005-0000-0000-000001010000}"/>
    <cellStyle name="Currency 2 84" xfId="411" xr:uid="{00000000-0005-0000-0000-000002010000}"/>
    <cellStyle name="Currency 2 85" xfId="412" xr:uid="{00000000-0005-0000-0000-000003010000}"/>
    <cellStyle name="Currency 2 86" xfId="413" xr:uid="{00000000-0005-0000-0000-000004010000}"/>
    <cellStyle name="Currency 2 87" xfId="414" xr:uid="{00000000-0005-0000-0000-000005010000}"/>
    <cellStyle name="Currency 2 88" xfId="415" xr:uid="{00000000-0005-0000-0000-000006010000}"/>
    <cellStyle name="Currency 2 89" xfId="416" xr:uid="{00000000-0005-0000-0000-000007010000}"/>
    <cellStyle name="Currency 2 9" xfId="417" xr:uid="{00000000-0005-0000-0000-000008010000}"/>
    <cellStyle name="Currency 2 90" xfId="418" xr:uid="{00000000-0005-0000-0000-000009010000}"/>
    <cellStyle name="Currency 2 91" xfId="419" xr:uid="{00000000-0005-0000-0000-00000A010000}"/>
    <cellStyle name="Currency 2 92" xfId="420" xr:uid="{00000000-0005-0000-0000-00000B010000}"/>
    <cellStyle name="Currency 2 93" xfId="421" xr:uid="{00000000-0005-0000-0000-00000C010000}"/>
    <cellStyle name="Currency 2 94" xfId="422" xr:uid="{00000000-0005-0000-0000-00000D010000}"/>
    <cellStyle name="Currency 2 95" xfId="423" xr:uid="{00000000-0005-0000-0000-00000E010000}"/>
    <cellStyle name="Currency 2 96" xfId="424" xr:uid="{00000000-0005-0000-0000-00000F010000}"/>
    <cellStyle name="Currency 2 97" xfId="425" xr:uid="{00000000-0005-0000-0000-000010010000}"/>
    <cellStyle name="Currency 2 98" xfId="426" xr:uid="{00000000-0005-0000-0000-000011010000}"/>
    <cellStyle name="Currency 2 99" xfId="427" xr:uid="{00000000-0005-0000-0000-000012010000}"/>
    <cellStyle name="Currency 3" xfId="118" xr:uid="{00000000-0005-0000-0000-000013010000}"/>
    <cellStyle name="Currency 3 2" xfId="123" xr:uid="{00000000-0005-0000-0000-000014010000}"/>
    <cellStyle name="Currency 3 2 2" xfId="428" xr:uid="{00000000-0005-0000-0000-000015010000}"/>
    <cellStyle name="Currency 3 3" xfId="429" xr:uid="{00000000-0005-0000-0000-000016010000}"/>
    <cellStyle name="Currency 4" xfId="130" xr:uid="{00000000-0005-0000-0000-000017010000}"/>
    <cellStyle name="Currency 5" xfId="170" xr:uid="{00000000-0005-0000-0000-000018010000}"/>
    <cellStyle name="Currency 6" xfId="443" xr:uid="{00000000-0005-0000-0000-000019010000}"/>
    <cellStyle name="Date" xfId="430" xr:uid="{00000000-0005-0000-0000-00001A010000}"/>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60" builtinId="9" hidden="1"/>
    <cellStyle name="Followed Hyperlink" xfId="166" builtinId="9" hidden="1"/>
    <cellStyle name="Followed Hyperlink" xfId="167" builtinId="9" hidden="1"/>
    <cellStyle name="Heading 2 2" xfId="431" xr:uid="{00000000-0005-0000-0000-0000A0010000}"/>
    <cellStyle name="Heading 3 2" xfId="432" xr:uid="{00000000-0005-0000-0000-0000A1010000}"/>
    <cellStyle name="Hyperlink 2" xfId="150" xr:uid="{00000000-0005-0000-0000-0000A2010000}"/>
    <cellStyle name="Normal" xfId="0" builtinId="0"/>
    <cellStyle name="Normal - Style1" xfId="433" xr:uid="{00000000-0005-0000-0000-0000A4010000}"/>
    <cellStyle name="Normal 2" xfId="6" xr:uid="{00000000-0005-0000-0000-0000A5010000}"/>
    <cellStyle name="Normal 3" xfId="116" xr:uid="{00000000-0005-0000-0000-0000A6010000}"/>
    <cellStyle name="Normal 3 2" xfId="121" xr:uid="{00000000-0005-0000-0000-0000A7010000}"/>
    <cellStyle name="Normal 3 2 2" xfId="124" xr:uid="{00000000-0005-0000-0000-0000A8010000}"/>
    <cellStyle name="Normal 3 2 2 2" xfId="163" xr:uid="{00000000-0005-0000-0000-0000A9010000}"/>
    <cellStyle name="Normal 3 2 3" xfId="434" xr:uid="{00000000-0005-0000-0000-0000AA010000}"/>
    <cellStyle name="Normal 3 3" xfId="125" xr:uid="{00000000-0005-0000-0000-0000AB010000}"/>
    <cellStyle name="Normal 3 3 2" xfId="435" xr:uid="{00000000-0005-0000-0000-0000AC010000}"/>
    <cellStyle name="Normal 3 4" xfId="132" xr:uid="{00000000-0005-0000-0000-0000AD010000}"/>
    <cellStyle name="Normal 3 5" xfId="159" xr:uid="{00000000-0005-0000-0000-0000AE010000}"/>
    <cellStyle name="Normal 4" xfId="119" xr:uid="{00000000-0005-0000-0000-0000AF010000}"/>
    <cellStyle name="Normal 5" xfId="128" xr:uid="{00000000-0005-0000-0000-0000B0010000}"/>
    <cellStyle name="Normal 6" xfId="133" xr:uid="{00000000-0005-0000-0000-0000B1010000}"/>
    <cellStyle name="Normal 6 2" xfId="436" xr:uid="{00000000-0005-0000-0000-0000B2010000}"/>
    <cellStyle name="Normal 7" xfId="168" xr:uid="{00000000-0005-0000-0000-0000B3010000}"/>
    <cellStyle name="Normal 7 2" xfId="445" xr:uid="{00000000-0005-0000-0000-0000B4010000}"/>
    <cellStyle name="Normal 8" xfId="441" xr:uid="{00000000-0005-0000-0000-0000B5010000}"/>
    <cellStyle name="Percent" xfId="7" builtinId="5"/>
    <cellStyle name="Percent 2" xfId="8" xr:uid="{00000000-0005-0000-0000-0000B7010000}"/>
    <cellStyle name="Percent 3" xfId="131" xr:uid="{00000000-0005-0000-0000-0000B8010000}"/>
    <cellStyle name="Percent 4" xfId="134" xr:uid="{00000000-0005-0000-0000-0000B9010000}"/>
    <cellStyle name="Percent 4 2" xfId="437" xr:uid="{00000000-0005-0000-0000-0000BA010000}"/>
    <cellStyle name="Percent 5" xfId="171" xr:uid="{00000000-0005-0000-0000-0000BB010000}"/>
    <cellStyle name="Percent 6" xfId="444" xr:uid="{00000000-0005-0000-0000-0000BC010000}"/>
    <cellStyle name="Style 1" xfId="438" xr:uid="{00000000-0005-0000-0000-0000BD010000}"/>
    <cellStyle name="Volume" xfId="439" xr:uid="{00000000-0005-0000-0000-0000BE010000}"/>
  </cellStyles>
  <dxfs count="0"/>
  <tableStyles count="0" defaultTableStyle="TableStyleMedium9" defaultPivotStyle="PivotStyleLight16"/>
  <colors>
    <mruColors>
      <color rgb="FFFFFFCC"/>
      <color rgb="FFCCFFFF"/>
      <color rgb="FF3244F2"/>
      <color rgb="FFC0FCE8"/>
      <color rgb="FFCCFFCC"/>
      <color rgb="FFFFCCCC"/>
      <color rgb="FFFAEBA0"/>
      <color rgb="FF99FF33"/>
      <color rgb="FFE6FE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77101688411287"/>
          <c:y val="5.0335260206400195E-2"/>
          <c:w val="0.66261763231147064"/>
          <c:h val="0.83608858451759338"/>
        </c:manualLayout>
      </c:layout>
      <c:lineChart>
        <c:grouping val="standard"/>
        <c:varyColors val="0"/>
        <c:ser>
          <c:idx val="0"/>
          <c:order val="0"/>
          <c:tx>
            <c:strRef>
              <c:f>Summary!$B$27</c:f>
              <c:strCache>
                <c:ptCount val="1"/>
                <c:pt idx="0">
                  <c:v>3.2/6.4T</c:v>
                </c:pt>
              </c:strCache>
            </c:strRef>
          </c:tx>
          <c:cat>
            <c:numRef>
              <c:f>Summary!$C$26:$J$26</c:f>
              <c:numCache>
                <c:formatCode>General</c:formatCode>
                <c:ptCount val="8"/>
                <c:pt idx="0">
                  <c:v>2021</c:v>
                </c:pt>
                <c:pt idx="1">
                  <c:v>2022</c:v>
                </c:pt>
                <c:pt idx="2">
                  <c:v>2023</c:v>
                </c:pt>
                <c:pt idx="3">
                  <c:v>2024</c:v>
                </c:pt>
                <c:pt idx="4">
                  <c:v>2025</c:v>
                </c:pt>
                <c:pt idx="5">
                  <c:v>2026</c:v>
                </c:pt>
                <c:pt idx="6">
                  <c:v>2027</c:v>
                </c:pt>
                <c:pt idx="7">
                  <c:v>2028</c:v>
                </c:pt>
              </c:numCache>
            </c:numRef>
          </c:cat>
          <c:val>
            <c:numRef>
              <c:f>Summary!$C$27:$J$27</c:f>
              <c:numCache>
                <c:formatCode>_(* #,##0_);_(* \(#,##0\);_(* "-"??_);_(@_)</c:formatCode>
                <c:ptCount val="8"/>
                <c:pt idx="0">
                  <c:v>560416.66666666663</c:v>
                </c:pt>
              </c:numCache>
            </c:numRef>
          </c:val>
          <c:smooth val="0"/>
          <c:extLst>
            <c:ext xmlns:c16="http://schemas.microsoft.com/office/drawing/2014/chart" uri="{C3380CC4-5D6E-409C-BE32-E72D297353CC}">
              <c16:uniqueId val="{00000000-F116-DF4D-9CFB-CC0BADC66489}"/>
            </c:ext>
          </c:extLst>
        </c:ser>
        <c:ser>
          <c:idx val="1"/>
          <c:order val="1"/>
          <c:tx>
            <c:strRef>
              <c:f>Summary!$B$28</c:f>
              <c:strCache>
                <c:ptCount val="1"/>
                <c:pt idx="0">
                  <c:v>12.8T</c:v>
                </c:pt>
              </c:strCache>
            </c:strRef>
          </c:tx>
          <c:cat>
            <c:numRef>
              <c:f>Summary!$C$26:$J$26</c:f>
              <c:numCache>
                <c:formatCode>General</c:formatCode>
                <c:ptCount val="8"/>
                <c:pt idx="0">
                  <c:v>2021</c:v>
                </c:pt>
                <c:pt idx="1">
                  <c:v>2022</c:v>
                </c:pt>
                <c:pt idx="2">
                  <c:v>2023</c:v>
                </c:pt>
                <c:pt idx="3">
                  <c:v>2024</c:v>
                </c:pt>
                <c:pt idx="4">
                  <c:v>2025</c:v>
                </c:pt>
                <c:pt idx="5">
                  <c:v>2026</c:v>
                </c:pt>
                <c:pt idx="6">
                  <c:v>2027</c:v>
                </c:pt>
                <c:pt idx="7">
                  <c:v>2028</c:v>
                </c:pt>
              </c:numCache>
            </c:numRef>
          </c:cat>
          <c:val>
            <c:numRef>
              <c:f>Summary!$C$28:$J$28</c:f>
              <c:numCache>
                <c:formatCode>_(* #,##0_);_(* \(#,##0\);_(* "-"??_);_(@_)</c:formatCode>
                <c:ptCount val="8"/>
                <c:pt idx="0">
                  <c:v>228735.23001095149</c:v>
                </c:pt>
              </c:numCache>
            </c:numRef>
          </c:val>
          <c:smooth val="0"/>
          <c:extLst>
            <c:ext xmlns:c16="http://schemas.microsoft.com/office/drawing/2014/chart" uri="{C3380CC4-5D6E-409C-BE32-E72D297353CC}">
              <c16:uniqueId val="{00000001-F116-DF4D-9CFB-CC0BADC66489}"/>
            </c:ext>
          </c:extLst>
        </c:ser>
        <c:ser>
          <c:idx val="2"/>
          <c:order val="2"/>
          <c:tx>
            <c:strRef>
              <c:f>Summary!$B$29</c:f>
              <c:strCache>
                <c:ptCount val="1"/>
                <c:pt idx="0">
                  <c:v>25.6T</c:v>
                </c:pt>
              </c:strCache>
            </c:strRef>
          </c:tx>
          <c:cat>
            <c:numRef>
              <c:f>Summary!$C$26:$J$26</c:f>
              <c:numCache>
                <c:formatCode>General</c:formatCode>
                <c:ptCount val="8"/>
                <c:pt idx="0">
                  <c:v>2021</c:v>
                </c:pt>
                <c:pt idx="1">
                  <c:v>2022</c:v>
                </c:pt>
                <c:pt idx="2">
                  <c:v>2023</c:v>
                </c:pt>
                <c:pt idx="3">
                  <c:v>2024</c:v>
                </c:pt>
                <c:pt idx="4">
                  <c:v>2025</c:v>
                </c:pt>
                <c:pt idx="5">
                  <c:v>2026</c:v>
                </c:pt>
                <c:pt idx="6">
                  <c:v>2027</c:v>
                </c:pt>
                <c:pt idx="7">
                  <c:v>2028</c:v>
                </c:pt>
              </c:numCache>
            </c:numRef>
          </c:cat>
          <c:val>
            <c:numRef>
              <c:f>Summary!$C$29:$J$29</c:f>
              <c:numCache>
                <c:formatCode>_(* #,##0_);_(* \(#,##0\);_(* "-"??_);_(@_)</c:formatCode>
                <c:ptCount val="8"/>
                <c:pt idx="0">
                  <c:v>18283.08875835839</c:v>
                </c:pt>
              </c:numCache>
            </c:numRef>
          </c:val>
          <c:smooth val="0"/>
          <c:extLst>
            <c:ext xmlns:c16="http://schemas.microsoft.com/office/drawing/2014/chart" uri="{C3380CC4-5D6E-409C-BE32-E72D297353CC}">
              <c16:uniqueId val="{00000002-F116-DF4D-9CFB-CC0BADC66489}"/>
            </c:ext>
          </c:extLst>
        </c:ser>
        <c:ser>
          <c:idx val="3"/>
          <c:order val="3"/>
          <c:tx>
            <c:strRef>
              <c:f>Summary!$B$30</c:f>
              <c:strCache>
                <c:ptCount val="1"/>
                <c:pt idx="0">
                  <c:v>51.2T</c:v>
                </c:pt>
              </c:strCache>
            </c:strRef>
          </c:tx>
          <c:cat>
            <c:numRef>
              <c:f>Summary!$C$26:$J$26</c:f>
              <c:numCache>
                <c:formatCode>General</c:formatCode>
                <c:ptCount val="8"/>
                <c:pt idx="0">
                  <c:v>2021</c:v>
                </c:pt>
                <c:pt idx="1">
                  <c:v>2022</c:v>
                </c:pt>
                <c:pt idx="2">
                  <c:v>2023</c:v>
                </c:pt>
                <c:pt idx="3">
                  <c:v>2024</c:v>
                </c:pt>
                <c:pt idx="4">
                  <c:v>2025</c:v>
                </c:pt>
                <c:pt idx="5">
                  <c:v>2026</c:v>
                </c:pt>
                <c:pt idx="6">
                  <c:v>2027</c:v>
                </c:pt>
                <c:pt idx="7">
                  <c:v>2028</c:v>
                </c:pt>
              </c:numCache>
            </c:numRef>
          </c:cat>
          <c:val>
            <c:numRef>
              <c:f>Summary!$C$30:$J$30</c:f>
              <c:numCache>
                <c:formatCode>_(* #,##0_);_(* \(#,##0\);_(* "-"??_);_(@_)</c:formatCode>
                <c:ptCount val="8"/>
                <c:pt idx="0">
                  <c:v>0</c:v>
                </c:pt>
              </c:numCache>
            </c:numRef>
          </c:val>
          <c:smooth val="0"/>
          <c:extLst>
            <c:ext xmlns:c16="http://schemas.microsoft.com/office/drawing/2014/chart" uri="{C3380CC4-5D6E-409C-BE32-E72D297353CC}">
              <c16:uniqueId val="{00000000-0C01-7D4D-A955-9FD340098573}"/>
            </c:ext>
          </c:extLst>
        </c:ser>
        <c:dLbls>
          <c:showLegendKey val="0"/>
          <c:showVal val="0"/>
          <c:showCatName val="0"/>
          <c:showSerName val="0"/>
          <c:showPercent val="0"/>
          <c:showBubbleSize val="0"/>
        </c:dLbls>
        <c:marker val="1"/>
        <c:smooth val="0"/>
        <c:axId val="68849024"/>
        <c:axId val="69227648"/>
      </c:lineChart>
      <c:catAx>
        <c:axId val="68849024"/>
        <c:scaling>
          <c:orientation val="minMax"/>
        </c:scaling>
        <c:delete val="0"/>
        <c:axPos val="b"/>
        <c:numFmt formatCode="General" sourceLinked="1"/>
        <c:majorTickMark val="out"/>
        <c:minorTickMark val="none"/>
        <c:tickLblPos val="nextTo"/>
        <c:crossAx val="69227648"/>
        <c:crosses val="autoZero"/>
        <c:auto val="1"/>
        <c:lblAlgn val="ctr"/>
        <c:lblOffset val="100"/>
        <c:noMultiLvlLbl val="0"/>
      </c:catAx>
      <c:valAx>
        <c:axId val="69227648"/>
        <c:scaling>
          <c:orientation val="minMax"/>
        </c:scaling>
        <c:delete val="0"/>
        <c:axPos val="l"/>
        <c:majorGridlines/>
        <c:title>
          <c:tx>
            <c:rich>
              <a:bodyPr/>
              <a:lstStyle/>
              <a:p>
                <a:pPr>
                  <a:defRPr/>
                </a:pPr>
                <a:r>
                  <a:rPr lang="en-US"/>
                  <a:t>Shipments (Units)</a:t>
                </a:r>
              </a:p>
            </c:rich>
          </c:tx>
          <c:layout>
            <c:manualLayout>
              <c:xMode val="edge"/>
              <c:yMode val="edge"/>
              <c:x val="1.8681061871272407E-2"/>
              <c:y val="0.28659027001092724"/>
            </c:manualLayout>
          </c:layout>
          <c:overlay val="0"/>
        </c:title>
        <c:numFmt formatCode="_(* #,##0_);_(* \(#,##0\);_(* &quot;-&quot;??_);_(@_)" sourceLinked="1"/>
        <c:majorTickMark val="out"/>
        <c:minorTickMark val="none"/>
        <c:tickLblPos val="nextTo"/>
        <c:crossAx val="688490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16457839333467"/>
          <c:y val="5.0108086228751895E-2"/>
          <c:w val="0.67851023393510901"/>
          <c:h val="0.83682835238775855"/>
        </c:manualLayout>
      </c:layout>
      <c:lineChart>
        <c:grouping val="standard"/>
        <c:varyColors val="0"/>
        <c:ser>
          <c:idx val="0"/>
          <c:order val="0"/>
          <c:tx>
            <c:strRef>
              <c:f>Summary!$B$118</c:f>
              <c:strCache>
                <c:ptCount val="1"/>
                <c:pt idx="0">
                  <c:v>1.4T</c:v>
                </c:pt>
              </c:strCache>
            </c:strRef>
          </c:tx>
          <c:cat>
            <c:numRef>
              <c:f>Summary!$C$117:$J$117</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Summary!$C$118:$J$118</c:f>
              <c:numCache>
                <c:formatCode>_("$"* #,##0_);_("$"* \(#,##0\);_("$"* "-"??_);_(@_)</c:formatCode>
                <c:ptCount val="8"/>
                <c:pt idx="0">
                  <c:v>25.80361875000002</c:v>
                </c:pt>
              </c:numCache>
            </c:numRef>
          </c:val>
          <c:smooth val="0"/>
          <c:extLst>
            <c:ext xmlns:c16="http://schemas.microsoft.com/office/drawing/2014/chart" uri="{C3380CC4-5D6E-409C-BE32-E72D297353CC}">
              <c16:uniqueId val="{00000000-8A1D-1E4C-8885-E6D13C217574}"/>
            </c:ext>
          </c:extLst>
        </c:ser>
        <c:ser>
          <c:idx val="1"/>
          <c:order val="1"/>
          <c:tx>
            <c:strRef>
              <c:f>Summary!$B$119</c:f>
              <c:strCache>
                <c:ptCount val="1"/>
                <c:pt idx="0">
                  <c:v>2T</c:v>
                </c:pt>
              </c:strCache>
            </c:strRef>
          </c:tx>
          <c:cat>
            <c:numRef>
              <c:f>Summary!$C$117:$J$117</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Summary!$C$119:$J$119</c:f>
              <c:numCache>
                <c:formatCode>_("$"* #,##0_);_("$"* \(#,##0\);_("$"* "-"??_);_(@_)</c:formatCode>
                <c:ptCount val="8"/>
                <c:pt idx="0">
                  <c:v>4.5600000000000005</c:v>
                </c:pt>
              </c:numCache>
            </c:numRef>
          </c:val>
          <c:smooth val="0"/>
          <c:extLst>
            <c:ext xmlns:c16="http://schemas.microsoft.com/office/drawing/2014/chart" uri="{C3380CC4-5D6E-409C-BE32-E72D297353CC}">
              <c16:uniqueId val="{00000001-8A1D-1E4C-8885-E6D13C217574}"/>
            </c:ext>
          </c:extLst>
        </c:ser>
        <c:ser>
          <c:idx val="2"/>
          <c:order val="2"/>
          <c:tx>
            <c:strRef>
              <c:f>Summary!$B$120</c:f>
              <c:strCache>
                <c:ptCount val="1"/>
                <c:pt idx="0">
                  <c:v>3.6T</c:v>
                </c:pt>
              </c:strCache>
            </c:strRef>
          </c:tx>
          <c:cat>
            <c:numRef>
              <c:f>Summary!$C$117:$J$117</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Summary!$C$120:$J$120</c:f>
              <c:numCache>
                <c:formatCode>_("$"* #,##0_);_("$"* \(#,##0\);_("$"* "-"??_);_(@_)</c:formatCode>
                <c:ptCount val="8"/>
                <c:pt idx="0">
                  <c:v>35.60619044117648</c:v>
                </c:pt>
              </c:numCache>
            </c:numRef>
          </c:val>
          <c:smooth val="0"/>
          <c:extLst>
            <c:ext xmlns:c16="http://schemas.microsoft.com/office/drawing/2014/chart" uri="{C3380CC4-5D6E-409C-BE32-E72D297353CC}">
              <c16:uniqueId val="{00000002-8A1D-1E4C-8885-E6D13C217574}"/>
            </c:ext>
          </c:extLst>
        </c:ser>
        <c:ser>
          <c:idx val="3"/>
          <c:order val="3"/>
          <c:tx>
            <c:strRef>
              <c:f>Summary!$B$121</c:f>
              <c:strCache>
                <c:ptCount val="1"/>
                <c:pt idx="0">
                  <c:v>8T</c:v>
                </c:pt>
              </c:strCache>
            </c:strRef>
          </c:tx>
          <c:cat>
            <c:numRef>
              <c:f>Summary!$C$117:$J$117</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Summary!$C$121:$J$121</c:f>
              <c:numCache>
                <c:formatCode>_("$"* #,##0_);_("$"* \(#,##0\);_("$"* "-"??_);_(@_)</c:formatCode>
                <c:ptCount val="8"/>
                <c:pt idx="0">
                  <c:v>269.32499999999999</c:v>
                </c:pt>
              </c:numCache>
            </c:numRef>
          </c:val>
          <c:smooth val="0"/>
          <c:extLst>
            <c:ext xmlns:c16="http://schemas.microsoft.com/office/drawing/2014/chart" uri="{C3380CC4-5D6E-409C-BE32-E72D297353CC}">
              <c16:uniqueId val="{00000000-AA3E-3749-AFE8-245ABA932897}"/>
            </c:ext>
          </c:extLst>
        </c:ser>
        <c:ser>
          <c:idx val="4"/>
          <c:order val="4"/>
          <c:tx>
            <c:strRef>
              <c:f>Summary!$B$122</c:f>
              <c:strCache>
                <c:ptCount val="1"/>
                <c:pt idx="0">
                  <c:v>25.6T</c:v>
                </c:pt>
              </c:strCache>
            </c:strRef>
          </c:tx>
          <c:cat>
            <c:numRef>
              <c:f>Summary!$C$117:$J$117</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Summary!$C$122:$J$122</c:f>
              <c:numCache>
                <c:formatCode>_("$"* #,##0_);_("$"* \(#,##0\);_("$"* "-"??_);_(@_)</c:formatCode>
                <c:ptCount val="8"/>
                <c:pt idx="0">
                  <c:v>22.38214285714286</c:v>
                </c:pt>
              </c:numCache>
            </c:numRef>
          </c:val>
          <c:smooth val="0"/>
          <c:extLst>
            <c:ext xmlns:c16="http://schemas.microsoft.com/office/drawing/2014/chart" uri="{C3380CC4-5D6E-409C-BE32-E72D297353CC}">
              <c16:uniqueId val="{00000000-5967-1546-B484-A3C380317044}"/>
            </c:ext>
          </c:extLst>
        </c:ser>
        <c:ser>
          <c:idx val="5"/>
          <c:order val="5"/>
          <c:tx>
            <c:strRef>
              <c:f>Summary!$B$123</c:f>
              <c:strCache>
                <c:ptCount val="1"/>
                <c:pt idx="0">
                  <c:v>51.2T</c:v>
                </c:pt>
              </c:strCache>
            </c:strRef>
          </c:tx>
          <c:cat>
            <c:numRef>
              <c:f>Summary!$C$117:$J$117</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Summary!$C$123:$J$123</c:f>
              <c:numCache>
                <c:formatCode>_("$"* #,##0_);_("$"* \(#,##0\);_("$"* "-"??_);_(@_)</c:formatCode>
                <c:ptCount val="8"/>
                <c:pt idx="0">
                  <c:v>0</c:v>
                </c:pt>
              </c:numCache>
            </c:numRef>
          </c:val>
          <c:smooth val="0"/>
          <c:extLst>
            <c:ext xmlns:c16="http://schemas.microsoft.com/office/drawing/2014/chart" uri="{C3380CC4-5D6E-409C-BE32-E72D297353CC}">
              <c16:uniqueId val="{00000001-5967-1546-B484-A3C380317044}"/>
            </c:ext>
          </c:extLst>
        </c:ser>
        <c:dLbls>
          <c:showLegendKey val="0"/>
          <c:showVal val="0"/>
          <c:showCatName val="0"/>
          <c:showSerName val="0"/>
          <c:showPercent val="0"/>
          <c:showBubbleSize val="0"/>
        </c:dLbls>
        <c:marker val="1"/>
        <c:smooth val="0"/>
        <c:axId val="38595584"/>
        <c:axId val="38597376"/>
      </c:lineChart>
      <c:catAx>
        <c:axId val="38595584"/>
        <c:scaling>
          <c:orientation val="minMax"/>
        </c:scaling>
        <c:delete val="0"/>
        <c:axPos val="b"/>
        <c:numFmt formatCode="General" sourceLinked="1"/>
        <c:majorTickMark val="out"/>
        <c:minorTickMark val="none"/>
        <c:tickLblPos val="nextTo"/>
        <c:crossAx val="38597376"/>
        <c:crosses val="autoZero"/>
        <c:auto val="1"/>
        <c:lblAlgn val="ctr"/>
        <c:lblOffset val="100"/>
        <c:noMultiLvlLbl val="0"/>
      </c:catAx>
      <c:valAx>
        <c:axId val="38597376"/>
        <c:scaling>
          <c:orientation val="minMax"/>
        </c:scaling>
        <c:delete val="0"/>
        <c:axPos val="l"/>
        <c:majorGridlines/>
        <c:title>
          <c:tx>
            <c:rich>
              <a:bodyPr/>
              <a:lstStyle/>
              <a:p>
                <a:pPr>
                  <a:defRPr/>
                </a:pPr>
                <a:r>
                  <a:rPr lang="en-US"/>
                  <a:t>Revenues ($M)</a:t>
                </a:r>
              </a:p>
            </c:rich>
          </c:tx>
          <c:layout>
            <c:manualLayout>
              <c:xMode val="edge"/>
              <c:yMode val="edge"/>
              <c:x val="2.7326763580806522E-3"/>
              <c:y val="0.28238562280802443"/>
            </c:manualLayout>
          </c:layout>
          <c:overlay val="0"/>
        </c:title>
        <c:numFmt formatCode="_(&quot;$&quot;* #,##0_);_(&quot;$&quot;* \(#,##0\);_(&quot;$&quot;* &quot;-&quot;??_);_(@_)" sourceLinked="1"/>
        <c:majorTickMark val="out"/>
        <c:minorTickMark val="none"/>
        <c:tickLblPos val="nextTo"/>
        <c:crossAx val="38595584"/>
        <c:crosses val="autoZero"/>
        <c:crossBetween val="between"/>
      </c:valAx>
    </c:plotArea>
    <c:legend>
      <c:legendPos val="r"/>
      <c:layout>
        <c:manualLayout>
          <c:xMode val="edge"/>
          <c:yMode val="edge"/>
          <c:x val="0.83651466004514174"/>
          <c:y val="0.25553766457696403"/>
          <c:w val="0.16348540429693031"/>
          <c:h val="0.48967272776378601"/>
        </c:manualLayout>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23403324584426"/>
          <c:y val="0.16155821097404618"/>
          <c:w val="0.80520691150732171"/>
          <c:h val="0.73162076527052622"/>
        </c:manualLayout>
      </c:layout>
      <c:barChart>
        <c:barDir val="col"/>
        <c:grouping val="stacked"/>
        <c:varyColors val="0"/>
        <c:ser>
          <c:idx val="0"/>
          <c:order val="0"/>
          <c:tx>
            <c:strRef>
              <c:f>Summary!$B$118</c:f>
              <c:strCache>
                <c:ptCount val="1"/>
                <c:pt idx="0">
                  <c:v>1.4T</c:v>
                </c:pt>
              </c:strCache>
            </c:strRef>
          </c:tx>
          <c:spPr>
            <a:solidFill>
              <a:schemeClr val="accent1"/>
            </a:solidFill>
            <a:ln>
              <a:noFill/>
            </a:ln>
            <a:effectLst/>
          </c:spPr>
          <c:invertIfNegative val="0"/>
          <c:cat>
            <c:numRef>
              <c:f>Summary!$C$117:$J$117</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Summary!$C$118:$J$118</c:f>
              <c:numCache>
                <c:formatCode>_("$"* #,##0_);_("$"* \(#,##0\);_("$"* "-"??_);_(@_)</c:formatCode>
                <c:ptCount val="8"/>
                <c:pt idx="0">
                  <c:v>25.80361875000002</c:v>
                </c:pt>
              </c:numCache>
            </c:numRef>
          </c:val>
          <c:extLst>
            <c:ext xmlns:c16="http://schemas.microsoft.com/office/drawing/2014/chart" uri="{C3380CC4-5D6E-409C-BE32-E72D297353CC}">
              <c16:uniqueId val="{00000000-4E96-5C49-AB97-8CD62CE4559D}"/>
            </c:ext>
          </c:extLst>
        </c:ser>
        <c:ser>
          <c:idx val="1"/>
          <c:order val="1"/>
          <c:tx>
            <c:strRef>
              <c:f>Summary!$B$119</c:f>
              <c:strCache>
                <c:ptCount val="1"/>
                <c:pt idx="0">
                  <c:v>2T</c:v>
                </c:pt>
              </c:strCache>
            </c:strRef>
          </c:tx>
          <c:spPr>
            <a:solidFill>
              <a:schemeClr val="accent2"/>
            </a:solidFill>
            <a:ln>
              <a:noFill/>
            </a:ln>
            <a:effectLst/>
          </c:spPr>
          <c:invertIfNegative val="0"/>
          <c:cat>
            <c:numRef>
              <c:f>Summary!$C$117:$J$117</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Summary!$C$119:$J$119</c:f>
              <c:numCache>
                <c:formatCode>_("$"* #,##0_);_("$"* \(#,##0\);_("$"* "-"??_);_(@_)</c:formatCode>
                <c:ptCount val="8"/>
                <c:pt idx="0">
                  <c:v>4.5600000000000005</c:v>
                </c:pt>
              </c:numCache>
            </c:numRef>
          </c:val>
          <c:extLst>
            <c:ext xmlns:c16="http://schemas.microsoft.com/office/drawing/2014/chart" uri="{C3380CC4-5D6E-409C-BE32-E72D297353CC}">
              <c16:uniqueId val="{00000001-4E96-5C49-AB97-8CD62CE4559D}"/>
            </c:ext>
          </c:extLst>
        </c:ser>
        <c:ser>
          <c:idx val="2"/>
          <c:order val="2"/>
          <c:tx>
            <c:strRef>
              <c:f>Summary!$B$120</c:f>
              <c:strCache>
                <c:ptCount val="1"/>
                <c:pt idx="0">
                  <c:v>3.6T</c:v>
                </c:pt>
              </c:strCache>
            </c:strRef>
          </c:tx>
          <c:spPr>
            <a:solidFill>
              <a:schemeClr val="accent3"/>
            </a:solidFill>
            <a:ln>
              <a:noFill/>
            </a:ln>
            <a:effectLst/>
          </c:spPr>
          <c:invertIfNegative val="0"/>
          <c:cat>
            <c:numRef>
              <c:f>Summary!$C$117:$J$117</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Summary!$C$120:$J$120</c:f>
              <c:numCache>
                <c:formatCode>_("$"* #,##0_);_("$"* \(#,##0\);_("$"* "-"??_);_(@_)</c:formatCode>
                <c:ptCount val="8"/>
                <c:pt idx="0">
                  <c:v>35.60619044117648</c:v>
                </c:pt>
              </c:numCache>
            </c:numRef>
          </c:val>
          <c:extLst>
            <c:ext xmlns:c16="http://schemas.microsoft.com/office/drawing/2014/chart" uri="{C3380CC4-5D6E-409C-BE32-E72D297353CC}">
              <c16:uniqueId val="{00000002-4E96-5C49-AB97-8CD62CE4559D}"/>
            </c:ext>
          </c:extLst>
        </c:ser>
        <c:ser>
          <c:idx val="3"/>
          <c:order val="3"/>
          <c:tx>
            <c:strRef>
              <c:f>Summary!$B$121</c:f>
              <c:strCache>
                <c:ptCount val="1"/>
                <c:pt idx="0">
                  <c:v>8T</c:v>
                </c:pt>
              </c:strCache>
            </c:strRef>
          </c:tx>
          <c:spPr>
            <a:solidFill>
              <a:schemeClr val="accent4"/>
            </a:solidFill>
            <a:ln>
              <a:noFill/>
            </a:ln>
            <a:effectLst/>
          </c:spPr>
          <c:invertIfNegative val="0"/>
          <c:cat>
            <c:numRef>
              <c:f>Summary!$C$117:$J$117</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Summary!$C$121:$J$121</c:f>
              <c:numCache>
                <c:formatCode>_("$"* #,##0_);_("$"* \(#,##0\);_("$"* "-"??_);_(@_)</c:formatCode>
                <c:ptCount val="8"/>
                <c:pt idx="0">
                  <c:v>269.32499999999999</c:v>
                </c:pt>
              </c:numCache>
            </c:numRef>
          </c:val>
          <c:extLst>
            <c:ext xmlns:c16="http://schemas.microsoft.com/office/drawing/2014/chart" uri="{C3380CC4-5D6E-409C-BE32-E72D297353CC}">
              <c16:uniqueId val="{00000003-4E96-5C49-AB97-8CD62CE4559D}"/>
            </c:ext>
          </c:extLst>
        </c:ser>
        <c:ser>
          <c:idx val="4"/>
          <c:order val="4"/>
          <c:tx>
            <c:strRef>
              <c:f>Summary!$B$122</c:f>
              <c:strCache>
                <c:ptCount val="1"/>
                <c:pt idx="0">
                  <c:v>25.6T</c:v>
                </c:pt>
              </c:strCache>
            </c:strRef>
          </c:tx>
          <c:invertIfNegative val="0"/>
          <c:cat>
            <c:numRef>
              <c:f>Summary!$C$117:$J$117</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Summary!$C$122:$J$122</c:f>
              <c:numCache>
                <c:formatCode>_("$"* #,##0_);_("$"* \(#,##0\);_("$"* "-"??_);_(@_)</c:formatCode>
                <c:ptCount val="8"/>
                <c:pt idx="0">
                  <c:v>22.38214285714286</c:v>
                </c:pt>
              </c:numCache>
            </c:numRef>
          </c:val>
          <c:extLst>
            <c:ext xmlns:c16="http://schemas.microsoft.com/office/drawing/2014/chart" uri="{C3380CC4-5D6E-409C-BE32-E72D297353CC}">
              <c16:uniqueId val="{00000000-FE49-5D42-AFCB-0690390FBCA1}"/>
            </c:ext>
          </c:extLst>
        </c:ser>
        <c:ser>
          <c:idx val="5"/>
          <c:order val="5"/>
          <c:tx>
            <c:strRef>
              <c:f>Summary!$B$123</c:f>
              <c:strCache>
                <c:ptCount val="1"/>
                <c:pt idx="0">
                  <c:v>51.2T</c:v>
                </c:pt>
              </c:strCache>
            </c:strRef>
          </c:tx>
          <c:invertIfNegative val="0"/>
          <c:cat>
            <c:numRef>
              <c:f>Summary!$C$117:$J$117</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Summary!$C$123:$J$123</c:f>
              <c:numCache>
                <c:formatCode>_("$"* #,##0_);_("$"* \(#,##0\);_("$"* "-"??_);_(@_)</c:formatCode>
                <c:ptCount val="8"/>
                <c:pt idx="0">
                  <c:v>0</c:v>
                </c:pt>
              </c:numCache>
            </c:numRef>
          </c:val>
          <c:extLst>
            <c:ext xmlns:c16="http://schemas.microsoft.com/office/drawing/2014/chart" uri="{C3380CC4-5D6E-409C-BE32-E72D297353CC}">
              <c16:uniqueId val="{00000001-FE49-5D42-AFCB-0690390FBCA1}"/>
            </c:ext>
          </c:extLst>
        </c:ser>
        <c:dLbls>
          <c:showLegendKey val="0"/>
          <c:showVal val="0"/>
          <c:showCatName val="0"/>
          <c:showSerName val="0"/>
          <c:showPercent val="0"/>
          <c:showBubbleSize val="0"/>
        </c:dLbls>
        <c:gapWidth val="150"/>
        <c:overlap val="100"/>
        <c:axId val="38690176"/>
        <c:axId val="38696064"/>
      </c:barChart>
      <c:catAx>
        <c:axId val="38690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696064"/>
        <c:crosses val="autoZero"/>
        <c:auto val="1"/>
        <c:lblAlgn val="ctr"/>
        <c:lblOffset val="100"/>
        <c:noMultiLvlLbl val="0"/>
      </c:catAx>
      <c:valAx>
        <c:axId val="3869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overlay val="0"/>
          <c:spPr>
            <a:noFill/>
            <a:ln>
              <a:noFill/>
            </a:ln>
            <a:effectLst/>
          </c:sp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690176"/>
        <c:crosses val="autoZero"/>
        <c:crossBetween val="between"/>
      </c:valAx>
      <c:spPr>
        <a:noFill/>
        <a:ln>
          <a:noFill/>
        </a:ln>
        <a:effectLst/>
      </c:spPr>
    </c:plotArea>
    <c:legend>
      <c:legendPos val="b"/>
      <c:layout>
        <c:manualLayout>
          <c:xMode val="edge"/>
          <c:yMode val="edge"/>
          <c:x val="0.25406064645590848"/>
          <c:y val="1.3748640855661047E-2"/>
          <c:w val="0.52963572016932947"/>
          <c:h val="0.1753644017324635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Infiniband switch ASICs market (3.2 to 51.2T)</a:t>
            </a:r>
          </a:p>
        </c:rich>
      </c:tx>
      <c:layout>
        <c:manualLayout>
          <c:xMode val="edge"/>
          <c:yMode val="edge"/>
          <c:x val="0.27257227752191354"/>
          <c:y val="0"/>
        </c:manualLayout>
      </c:layout>
      <c:overlay val="1"/>
    </c:title>
    <c:autoTitleDeleted val="0"/>
    <c:plotArea>
      <c:layout>
        <c:manualLayout>
          <c:layoutTarget val="inner"/>
          <c:xMode val="edge"/>
          <c:yMode val="edge"/>
          <c:x val="0.15823403324584426"/>
          <c:y val="8.0776824538723702E-2"/>
          <c:w val="0.81121041119860016"/>
          <c:h val="0.81240216241626517"/>
        </c:manualLayout>
      </c:layout>
      <c:barChart>
        <c:barDir val="col"/>
        <c:grouping val="stacked"/>
        <c:varyColors val="0"/>
        <c:ser>
          <c:idx val="0"/>
          <c:order val="0"/>
          <c:tx>
            <c:strRef>
              <c:f>Summary!$B$124</c:f>
              <c:strCache>
                <c:ptCount val="1"/>
                <c:pt idx="0">
                  <c:v>Total</c:v>
                </c:pt>
              </c:strCache>
            </c:strRef>
          </c:tx>
          <c:spPr>
            <a:solidFill>
              <a:schemeClr val="accent1"/>
            </a:solidFill>
            <a:ln>
              <a:noFill/>
            </a:ln>
            <a:effectLst/>
          </c:spPr>
          <c:invertIfNegative val="0"/>
          <c:cat>
            <c:numRef>
              <c:f>Summary!$C$117:$J$117</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Summary!$C$124:$J$124</c:f>
              <c:numCache>
                <c:formatCode>_("$"* #,##0_);_("$"* \(#,##0\);_("$"* "-"??_);_(@_)</c:formatCode>
                <c:ptCount val="8"/>
                <c:pt idx="0">
                  <c:v>357.67695204831932</c:v>
                </c:pt>
              </c:numCache>
            </c:numRef>
          </c:val>
          <c:extLst>
            <c:ext xmlns:c16="http://schemas.microsoft.com/office/drawing/2014/chart" uri="{C3380CC4-5D6E-409C-BE32-E72D297353CC}">
              <c16:uniqueId val="{00000000-4E96-5C49-AB97-8CD62CE4559D}"/>
            </c:ext>
          </c:extLst>
        </c:ser>
        <c:dLbls>
          <c:showLegendKey val="0"/>
          <c:showVal val="0"/>
          <c:showCatName val="0"/>
          <c:showSerName val="0"/>
          <c:showPercent val="0"/>
          <c:showBubbleSize val="0"/>
        </c:dLbls>
        <c:gapWidth val="150"/>
        <c:overlap val="100"/>
        <c:axId val="38713216"/>
        <c:axId val="38714752"/>
      </c:barChart>
      <c:catAx>
        <c:axId val="3871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14752"/>
        <c:crosses val="autoZero"/>
        <c:auto val="1"/>
        <c:lblAlgn val="ctr"/>
        <c:lblOffset val="100"/>
        <c:noMultiLvlLbl val="0"/>
      </c:catAx>
      <c:valAx>
        <c:axId val="38714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overlay val="0"/>
          <c:spPr>
            <a:noFill/>
            <a:ln>
              <a:noFill/>
            </a:ln>
            <a:effectLst/>
          </c:sp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132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35435416081648"/>
          <c:y val="0.14361677569910405"/>
          <c:w val="0.84247738561610097"/>
          <c:h val="0.74280714689439431"/>
        </c:manualLayout>
      </c:layout>
      <c:lineChart>
        <c:grouping val="standard"/>
        <c:varyColors val="0"/>
        <c:ser>
          <c:idx val="0"/>
          <c:order val="0"/>
          <c:tx>
            <c:strRef>
              <c:f>Summary!$B$147</c:f>
              <c:strCache>
                <c:ptCount val="1"/>
                <c:pt idx="0">
                  <c:v>OCS (Google)</c:v>
                </c:pt>
              </c:strCache>
            </c:strRef>
          </c:tx>
          <c:cat>
            <c:numRef>
              <c:f>Summary!$C$146:$J$146</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Summary!$C$147:$J$147</c:f>
              <c:numCache>
                <c:formatCode>_(* #,##0_);_(* \(#,##0\);_(* "-"??_);_(@_)</c:formatCode>
                <c:ptCount val="8"/>
                <c:pt idx="0">
                  <c:v>3680.46875</c:v>
                </c:pt>
              </c:numCache>
            </c:numRef>
          </c:val>
          <c:smooth val="0"/>
          <c:extLst>
            <c:ext xmlns:c16="http://schemas.microsoft.com/office/drawing/2014/chart" uri="{C3380CC4-5D6E-409C-BE32-E72D297353CC}">
              <c16:uniqueId val="{00000000-F116-DF4D-9CFB-CC0BADC66489}"/>
            </c:ext>
          </c:extLst>
        </c:ser>
        <c:ser>
          <c:idx val="1"/>
          <c:order val="1"/>
          <c:tx>
            <c:strRef>
              <c:f>Summary!$B$148</c:f>
              <c:strCache>
                <c:ptCount val="1"/>
                <c:pt idx="0">
                  <c:v>Other Cloud companies</c:v>
                </c:pt>
              </c:strCache>
            </c:strRef>
          </c:tx>
          <c:cat>
            <c:numRef>
              <c:f>Summary!$C$146:$J$146</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Summary!$C$148:$J$148</c:f>
              <c:numCache>
                <c:formatCode>_(* #,##0_);_(* \(#,##0\);_(* "-"??_);_(@_)</c:formatCode>
                <c:ptCount val="8"/>
              </c:numCache>
            </c:numRef>
          </c:val>
          <c:smooth val="0"/>
          <c:extLst>
            <c:ext xmlns:c16="http://schemas.microsoft.com/office/drawing/2014/chart" uri="{C3380CC4-5D6E-409C-BE32-E72D297353CC}">
              <c16:uniqueId val="{00000001-F116-DF4D-9CFB-CC0BADC66489}"/>
            </c:ext>
          </c:extLst>
        </c:ser>
        <c:dLbls>
          <c:showLegendKey val="0"/>
          <c:showVal val="0"/>
          <c:showCatName val="0"/>
          <c:showSerName val="0"/>
          <c:showPercent val="0"/>
          <c:showBubbleSize val="0"/>
        </c:dLbls>
        <c:marker val="1"/>
        <c:smooth val="0"/>
        <c:axId val="38778368"/>
        <c:axId val="38779904"/>
      </c:lineChart>
      <c:catAx>
        <c:axId val="38778368"/>
        <c:scaling>
          <c:orientation val="minMax"/>
        </c:scaling>
        <c:delete val="0"/>
        <c:axPos val="b"/>
        <c:numFmt formatCode="General" sourceLinked="1"/>
        <c:majorTickMark val="out"/>
        <c:minorTickMark val="none"/>
        <c:tickLblPos val="nextTo"/>
        <c:crossAx val="38779904"/>
        <c:crosses val="autoZero"/>
        <c:auto val="1"/>
        <c:lblAlgn val="ctr"/>
        <c:lblOffset val="100"/>
        <c:noMultiLvlLbl val="0"/>
      </c:catAx>
      <c:valAx>
        <c:axId val="38779904"/>
        <c:scaling>
          <c:orientation val="minMax"/>
        </c:scaling>
        <c:delete val="0"/>
        <c:axPos val="l"/>
        <c:majorGridlines/>
        <c:title>
          <c:tx>
            <c:rich>
              <a:bodyPr/>
              <a:lstStyle/>
              <a:p>
                <a:pPr>
                  <a:defRPr/>
                </a:pPr>
                <a:r>
                  <a:rPr lang="en-US"/>
                  <a:t>Shipments (Units)</a:t>
                </a:r>
              </a:p>
            </c:rich>
          </c:tx>
          <c:layout>
            <c:manualLayout>
              <c:xMode val="edge"/>
              <c:yMode val="edge"/>
              <c:x val="1.8681061871272407E-2"/>
              <c:y val="0.28659027001092724"/>
            </c:manualLayout>
          </c:layout>
          <c:overlay val="0"/>
        </c:title>
        <c:numFmt formatCode="_(* #,##0_);_(* \(#,##0\);_(* &quot;-&quot;??_);_(@_)" sourceLinked="1"/>
        <c:majorTickMark val="out"/>
        <c:minorTickMark val="none"/>
        <c:tickLblPos val="nextTo"/>
        <c:crossAx val="38778368"/>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995802795559"/>
          <c:y val="0.10637648875962202"/>
          <c:w val="0.81283513688873632"/>
          <c:h val="0.78055991607802455"/>
        </c:manualLayout>
      </c:layout>
      <c:lineChart>
        <c:grouping val="standard"/>
        <c:varyColors val="0"/>
        <c:ser>
          <c:idx val="0"/>
          <c:order val="0"/>
          <c:tx>
            <c:strRef>
              <c:f>Summary!$B$147</c:f>
              <c:strCache>
                <c:ptCount val="1"/>
                <c:pt idx="0">
                  <c:v>OCS (Google)</c:v>
                </c:pt>
              </c:strCache>
            </c:strRef>
          </c:tx>
          <c:cat>
            <c:numRef>
              <c:f>Summary!$C$155:$J$155</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Summary!$C$156:$J$156</c:f>
              <c:numCache>
                <c:formatCode>_("$"* #,##0_);_("$"* \(#,##0\);_("$"* "-"??_);_(@_)</c:formatCode>
                <c:ptCount val="8"/>
                <c:pt idx="0">
                  <c:v>55.20703125</c:v>
                </c:pt>
              </c:numCache>
            </c:numRef>
          </c:val>
          <c:smooth val="0"/>
          <c:extLst>
            <c:ext xmlns:c16="http://schemas.microsoft.com/office/drawing/2014/chart" uri="{C3380CC4-5D6E-409C-BE32-E72D297353CC}">
              <c16:uniqueId val="{00000000-8A1D-1E4C-8885-E6D13C217574}"/>
            </c:ext>
          </c:extLst>
        </c:ser>
        <c:ser>
          <c:idx val="1"/>
          <c:order val="1"/>
          <c:tx>
            <c:strRef>
              <c:f>Summary!$B$157</c:f>
              <c:strCache>
                <c:ptCount val="1"/>
                <c:pt idx="0">
                  <c:v>Other Cloud companies</c:v>
                </c:pt>
              </c:strCache>
            </c:strRef>
          </c:tx>
          <c:cat>
            <c:numRef>
              <c:f>Summary!$C$155:$J$155</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Summary!$C$157:$J$157</c:f>
              <c:numCache>
                <c:formatCode>_("$"* #,##0_);_("$"* \(#,##0\);_("$"* "-"??_);_(@_)</c:formatCode>
                <c:ptCount val="8"/>
                <c:pt idx="0">
                  <c:v>0</c:v>
                </c:pt>
              </c:numCache>
            </c:numRef>
          </c:val>
          <c:smooth val="0"/>
          <c:extLst>
            <c:ext xmlns:c16="http://schemas.microsoft.com/office/drawing/2014/chart" uri="{C3380CC4-5D6E-409C-BE32-E72D297353CC}">
              <c16:uniqueId val="{00000001-8A1D-1E4C-8885-E6D13C217574}"/>
            </c:ext>
          </c:extLst>
        </c:ser>
        <c:dLbls>
          <c:showLegendKey val="0"/>
          <c:showVal val="0"/>
          <c:showCatName val="0"/>
          <c:showSerName val="0"/>
          <c:showPercent val="0"/>
          <c:showBubbleSize val="0"/>
        </c:dLbls>
        <c:marker val="1"/>
        <c:smooth val="0"/>
        <c:axId val="38814848"/>
        <c:axId val="38816384"/>
      </c:lineChart>
      <c:catAx>
        <c:axId val="38814848"/>
        <c:scaling>
          <c:orientation val="minMax"/>
        </c:scaling>
        <c:delete val="0"/>
        <c:axPos val="b"/>
        <c:numFmt formatCode="General" sourceLinked="1"/>
        <c:majorTickMark val="out"/>
        <c:minorTickMark val="none"/>
        <c:tickLblPos val="nextTo"/>
        <c:crossAx val="38816384"/>
        <c:crosses val="autoZero"/>
        <c:auto val="1"/>
        <c:lblAlgn val="ctr"/>
        <c:lblOffset val="100"/>
        <c:noMultiLvlLbl val="0"/>
      </c:catAx>
      <c:valAx>
        <c:axId val="38816384"/>
        <c:scaling>
          <c:orientation val="minMax"/>
        </c:scaling>
        <c:delete val="0"/>
        <c:axPos val="l"/>
        <c:majorGridlines/>
        <c:title>
          <c:tx>
            <c:rich>
              <a:bodyPr/>
              <a:lstStyle/>
              <a:p>
                <a:pPr>
                  <a:defRPr/>
                </a:pPr>
                <a:r>
                  <a:rPr lang="en-US"/>
                  <a:t>Revenues ($M)</a:t>
                </a:r>
              </a:p>
            </c:rich>
          </c:tx>
          <c:layout>
            <c:manualLayout>
              <c:xMode val="edge"/>
              <c:yMode val="edge"/>
              <c:x val="1.5671647316364078E-2"/>
              <c:y val="0.28238562280802443"/>
            </c:manualLayout>
          </c:layout>
          <c:overlay val="0"/>
        </c:title>
        <c:numFmt formatCode="_(&quot;$&quot;* #,##0_);_(&quot;$&quot;* \(#,##0\);_(&quot;$&quot;* &quot;-&quot;??_);_(@_)" sourceLinked="1"/>
        <c:majorTickMark val="out"/>
        <c:minorTickMark val="none"/>
        <c:tickLblPos val="nextTo"/>
        <c:crossAx val="38814848"/>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OCS switch ASICs market (3.2 to 51.2T)</a:t>
            </a:r>
          </a:p>
        </c:rich>
      </c:tx>
      <c:overlay val="1"/>
    </c:title>
    <c:autoTitleDeleted val="0"/>
    <c:plotArea>
      <c:layout>
        <c:manualLayout>
          <c:layoutTarget val="inner"/>
          <c:xMode val="edge"/>
          <c:yMode val="edge"/>
          <c:x val="0.15823403324584426"/>
          <c:y val="8.0776824538723702E-2"/>
          <c:w val="0.81121041119860016"/>
          <c:h val="0.81240216241626517"/>
        </c:manualLayout>
      </c:layout>
      <c:barChart>
        <c:barDir val="col"/>
        <c:grouping val="stacked"/>
        <c:varyColors val="0"/>
        <c:ser>
          <c:idx val="0"/>
          <c:order val="0"/>
          <c:tx>
            <c:strRef>
              <c:f>Summary!$B$158</c:f>
              <c:strCache>
                <c:ptCount val="1"/>
                <c:pt idx="0">
                  <c:v>Total</c:v>
                </c:pt>
              </c:strCache>
            </c:strRef>
          </c:tx>
          <c:spPr>
            <a:solidFill>
              <a:schemeClr val="accent1"/>
            </a:solidFill>
            <a:ln>
              <a:noFill/>
            </a:ln>
            <a:effectLst/>
          </c:spPr>
          <c:invertIfNegative val="0"/>
          <c:cat>
            <c:numRef>
              <c:f>Summary!$C$155:$J$155</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Summary!$C$158:$J$158</c:f>
              <c:numCache>
                <c:formatCode>_("$"* #,##0_);_("$"* \(#,##0\);_("$"* "-"??_);_(@_)</c:formatCode>
                <c:ptCount val="8"/>
                <c:pt idx="0">
                  <c:v>55.20703125</c:v>
                </c:pt>
              </c:numCache>
            </c:numRef>
          </c:val>
          <c:extLst>
            <c:ext xmlns:c16="http://schemas.microsoft.com/office/drawing/2014/chart" uri="{C3380CC4-5D6E-409C-BE32-E72D297353CC}">
              <c16:uniqueId val="{00000000-4E96-5C49-AB97-8CD62CE4559D}"/>
            </c:ext>
          </c:extLst>
        </c:ser>
        <c:dLbls>
          <c:showLegendKey val="0"/>
          <c:showVal val="0"/>
          <c:showCatName val="0"/>
          <c:showSerName val="0"/>
          <c:showPercent val="0"/>
          <c:showBubbleSize val="0"/>
        </c:dLbls>
        <c:gapWidth val="150"/>
        <c:overlap val="100"/>
        <c:axId val="38829440"/>
        <c:axId val="38831232"/>
      </c:barChart>
      <c:catAx>
        <c:axId val="3882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831232"/>
        <c:crosses val="autoZero"/>
        <c:auto val="1"/>
        <c:lblAlgn val="ctr"/>
        <c:lblOffset val="100"/>
        <c:noMultiLvlLbl val="0"/>
      </c:catAx>
      <c:valAx>
        <c:axId val="38831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overlay val="0"/>
          <c:spPr>
            <a:noFill/>
            <a:ln>
              <a:noFill/>
            </a:ln>
            <a:effectLst/>
          </c:sp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829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995802795559"/>
          <c:y val="5.0108086228751895E-2"/>
          <c:w val="0.67964276101421028"/>
          <c:h val="0.83682835238775855"/>
        </c:manualLayout>
      </c:layout>
      <c:lineChart>
        <c:grouping val="standard"/>
        <c:varyColors val="0"/>
        <c:ser>
          <c:idx val="0"/>
          <c:order val="0"/>
          <c:tx>
            <c:strRef>
              <c:f>Summary!$B$44</c:f>
              <c:strCache>
                <c:ptCount val="1"/>
                <c:pt idx="0">
                  <c:v>3.2/6.4T</c:v>
                </c:pt>
              </c:strCache>
            </c:strRef>
          </c:tx>
          <c:cat>
            <c:numRef>
              <c:f>Summary!$C$26:$J$26</c:f>
              <c:numCache>
                <c:formatCode>General</c:formatCode>
                <c:ptCount val="8"/>
                <c:pt idx="0">
                  <c:v>2021</c:v>
                </c:pt>
                <c:pt idx="1">
                  <c:v>2022</c:v>
                </c:pt>
                <c:pt idx="2">
                  <c:v>2023</c:v>
                </c:pt>
                <c:pt idx="3">
                  <c:v>2024</c:v>
                </c:pt>
                <c:pt idx="4">
                  <c:v>2025</c:v>
                </c:pt>
                <c:pt idx="5">
                  <c:v>2026</c:v>
                </c:pt>
                <c:pt idx="6">
                  <c:v>2027</c:v>
                </c:pt>
                <c:pt idx="7">
                  <c:v>2028</c:v>
                </c:pt>
              </c:numCache>
            </c:numRef>
          </c:cat>
          <c:val>
            <c:numRef>
              <c:f>Summary!$C$44:$J$44</c:f>
              <c:numCache>
                <c:formatCode>_("$"* #,##0_);_("$"* \(#,##0\);_("$"* "-"??_);_(@_)</c:formatCode>
                <c:ptCount val="8"/>
                <c:pt idx="0">
                  <c:v>1008.7499999999999</c:v>
                </c:pt>
              </c:numCache>
            </c:numRef>
          </c:val>
          <c:smooth val="0"/>
          <c:extLst>
            <c:ext xmlns:c16="http://schemas.microsoft.com/office/drawing/2014/chart" uri="{C3380CC4-5D6E-409C-BE32-E72D297353CC}">
              <c16:uniqueId val="{00000000-8A1D-1E4C-8885-E6D13C217574}"/>
            </c:ext>
          </c:extLst>
        </c:ser>
        <c:ser>
          <c:idx val="1"/>
          <c:order val="1"/>
          <c:tx>
            <c:strRef>
              <c:f>Summary!$B$45</c:f>
              <c:strCache>
                <c:ptCount val="1"/>
                <c:pt idx="0">
                  <c:v>12.8T</c:v>
                </c:pt>
              </c:strCache>
            </c:strRef>
          </c:tx>
          <c:cat>
            <c:numRef>
              <c:f>Summary!$C$26:$J$26</c:f>
              <c:numCache>
                <c:formatCode>General</c:formatCode>
                <c:ptCount val="8"/>
                <c:pt idx="0">
                  <c:v>2021</c:v>
                </c:pt>
                <c:pt idx="1">
                  <c:v>2022</c:v>
                </c:pt>
                <c:pt idx="2">
                  <c:v>2023</c:v>
                </c:pt>
                <c:pt idx="3">
                  <c:v>2024</c:v>
                </c:pt>
                <c:pt idx="4">
                  <c:v>2025</c:v>
                </c:pt>
                <c:pt idx="5">
                  <c:v>2026</c:v>
                </c:pt>
                <c:pt idx="6">
                  <c:v>2027</c:v>
                </c:pt>
                <c:pt idx="7">
                  <c:v>2028</c:v>
                </c:pt>
              </c:numCache>
            </c:numRef>
          </c:cat>
          <c:val>
            <c:numRef>
              <c:f>Summary!$C$45:$J$45</c:f>
              <c:numCache>
                <c:formatCode>_("$"* #,##0_);_("$"* \(#,##0\);_("$"* "-"??_);_(@_)</c:formatCode>
                <c:ptCount val="8"/>
                <c:pt idx="0">
                  <c:v>457.47046002190297</c:v>
                </c:pt>
              </c:numCache>
            </c:numRef>
          </c:val>
          <c:smooth val="0"/>
          <c:extLst>
            <c:ext xmlns:c16="http://schemas.microsoft.com/office/drawing/2014/chart" uri="{C3380CC4-5D6E-409C-BE32-E72D297353CC}">
              <c16:uniqueId val="{00000001-8A1D-1E4C-8885-E6D13C217574}"/>
            </c:ext>
          </c:extLst>
        </c:ser>
        <c:ser>
          <c:idx val="2"/>
          <c:order val="2"/>
          <c:tx>
            <c:strRef>
              <c:f>Summary!$B$46</c:f>
              <c:strCache>
                <c:ptCount val="1"/>
                <c:pt idx="0">
                  <c:v>25.6T</c:v>
                </c:pt>
              </c:strCache>
            </c:strRef>
          </c:tx>
          <c:cat>
            <c:numRef>
              <c:f>Summary!$C$26:$J$26</c:f>
              <c:numCache>
                <c:formatCode>General</c:formatCode>
                <c:ptCount val="8"/>
                <c:pt idx="0">
                  <c:v>2021</c:v>
                </c:pt>
                <c:pt idx="1">
                  <c:v>2022</c:v>
                </c:pt>
                <c:pt idx="2">
                  <c:v>2023</c:v>
                </c:pt>
                <c:pt idx="3">
                  <c:v>2024</c:v>
                </c:pt>
                <c:pt idx="4">
                  <c:v>2025</c:v>
                </c:pt>
                <c:pt idx="5">
                  <c:v>2026</c:v>
                </c:pt>
                <c:pt idx="6">
                  <c:v>2027</c:v>
                </c:pt>
                <c:pt idx="7">
                  <c:v>2028</c:v>
                </c:pt>
              </c:numCache>
            </c:numRef>
          </c:cat>
          <c:val>
            <c:numRef>
              <c:f>Summary!$C$46:$J$46</c:f>
              <c:numCache>
                <c:formatCode>_("$"* #,##0_);_("$"* \(#,##0\);_("$"* "-"??_);_(@_)</c:formatCode>
                <c:ptCount val="8"/>
                <c:pt idx="0">
                  <c:v>63.990810654254361</c:v>
                </c:pt>
              </c:numCache>
            </c:numRef>
          </c:val>
          <c:smooth val="0"/>
          <c:extLst>
            <c:ext xmlns:c16="http://schemas.microsoft.com/office/drawing/2014/chart" uri="{C3380CC4-5D6E-409C-BE32-E72D297353CC}">
              <c16:uniqueId val="{00000002-8A1D-1E4C-8885-E6D13C217574}"/>
            </c:ext>
          </c:extLst>
        </c:ser>
        <c:ser>
          <c:idx val="3"/>
          <c:order val="3"/>
          <c:tx>
            <c:strRef>
              <c:f>Summary!$B$47</c:f>
              <c:strCache>
                <c:ptCount val="1"/>
                <c:pt idx="0">
                  <c:v>51.2T</c:v>
                </c:pt>
              </c:strCache>
            </c:strRef>
          </c:tx>
          <c:cat>
            <c:numRef>
              <c:f>Summary!$C$26:$J$26</c:f>
              <c:numCache>
                <c:formatCode>General</c:formatCode>
                <c:ptCount val="8"/>
                <c:pt idx="0">
                  <c:v>2021</c:v>
                </c:pt>
                <c:pt idx="1">
                  <c:v>2022</c:v>
                </c:pt>
                <c:pt idx="2">
                  <c:v>2023</c:v>
                </c:pt>
                <c:pt idx="3">
                  <c:v>2024</c:v>
                </c:pt>
                <c:pt idx="4">
                  <c:v>2025</c:v>
                </c:pt>
                <c:pt idx="5">
                  <c:v>2026</c:v>
                </c:pt>
                <c:pt idx="6">
                  <c:v>2027</c:v>
                </c:pt>
                <c:pt idx="7">
                  <c:v>2028</c:v>
                </c:pt>
              </c:numCache>
            </c:numRef>
          </c:cat>
          <c:val>
            <c:numRef>
              <c:f>Summary!$C$47:$J$47</c:f>
              <c:numCache>
                <c:formatCode>_("$"* #,##0_);_("$"* \(#,##0\);_("$"* "-"??_);_(@_)</c:formatCode>
                <c:ptCount val="8"/>
                <c:pt idx="0">
                  <c:v>0</c:v>
                </c:pt>
              </c:numCache>
            </c:numRef>
          </c:val>
          <c:smooth val="0"/>
          <c:extLst>
            <c:ext xmlns:c16="http://schemas.microsoft.com/office/drawing/2014/chart" uri="{C3380CC4-5D6E-409C-BE32-E72D297353CC}">
              <c16:uniqueId val="{00000000-AA3E-3749-AFE8-245ABA932897}"/>
            </c:ext>
          </c:extLst>
        </c:ser>
        <c:dLbls>
          <c:showLegendKey val="0"/>
          <c:showVal val="0"/>
          <c:showCatName val="0"/>
          <c:showSerName val="0"/>
          <c:showPercent val="0"/>
          <c:showBubbleSize val="0"/>
        </c:dLbls>
        <c:marker val="1"/>
        <c:smooth val="0"/>
        <c:axId val="74889088"/>
        <c:axId val="74940416"/>
      </c:lineChart>
      <c:catAx>
        <c:axId val="74889088"/>
        <c:scaling>
          <c:orientation val="minMax"/>
        </c:scaling>
        <c:delete val="0"/>
        <c:axPos val="b"/>
        <c:numFmt formatCode="General" sourceLinked="1"/>
        <c:majorTickMark val="out"/>
        <c:minorTickMark val="none"/>
        <c:tickLblPos val="nextTo"/>
        <c:crossAx val="74940416"/>
        <c:crosses val="autoZero"/>
        <c:auto val="1"/>
        <c:lblAlgn val="ctr"/>
        <c:lblOffset val="100"/>
        <c:noMultiLvlLbl val="0"/>
      </c:catAx>
      <c:valAx>
        <c:axId val="74940416"/>
        <c:scaling>
          <c:orientation val="minMax"/>
        </c:scaling>
        <c:delete val="0"/>
        <c:axPos val="l"/>
        <c:majorGridlines/>
        <c:title>
          <c:tx>
            <c:rich>
              <a:bodyPr/>
              <a:lstStyle/>
              <a:p>
                <a:pPr>
                  <a:defRPr/>
                </a:pPr>
                <a:r>
                  <a:rPr lang="en-US"/>
                  <a:t>Revenues ($M)</a:t>
                </a:r>
              </a:p>
            </c:rich>
          </c:tx>
          <c:layout>
            <c:manualLayout>
              <c:xMode val="edge"/>
              <c:yMode val="edge"/>
              <c:x val="1.5671647316364078E-2"/>
              <c:y val="0.28238562280802443"/>
            </c:manualLayout>
          </c:layout>
          <c:overlay val="0"/>
        </c:title>
        <c:numFmt formatCode="_(&quot;$&quot;* #,##0_);_(&quot;$&quot;* \(#,##0\);_(&quot;$&quot;* &quot;-&quot;??_);_(@_)" sourceLinked="1"/>
        <c:majorTickMark val="out"/>
        <c:minorTickMark val="none"/>
        <c:tickLblPos val="nextTo"/>
        <c:crossAx val="74889088"/>
        <c:crosses val="autoZero"/>
        <c:crossBetween val="between"/>
      </c:valAx>
    </c:plotArea>
    <c:legend>
      <c:legendPos val="r"/>
      <c:layout>
        <c:manualLayout>
          <c:xMode val="edge"/>
          <c:yMode val="edge"/>
          <c:x val="0.83651466004514174"/>
          <c:y val="0.25553766457696403"/>
          <c:w val="0.14948533444304504"/>
          <c:h val="0.40768640032523595"/>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49402465631394"/>
          <c:y val="4.3912175648702596E-2"/>
          <c:w val="0.85741297438491326"/>
          <c:h val="0.86797051566159023"/>
        </c:manualLayout>
      </c:layout>
      <c:barChart>
        <c:barDir val="col"/>
        <c:grouping val="stacked"/>
        <c:varyColors val="0"/>
        <c:ser>
          <c:idx val="0"/>
          <c:order val="0"/>
          <c:tx>
            <c:strRef>
              <c:f>Summary!$B$165</c:f>
              <c:strCache>
                <c:ptCount val="1"/>
                <c:pt idx="0">
                  <c:v>25G</c:v>
                </c:pt>
              </c:strCache>
            </c:strRef>
          </c:tx>
          <c:spPr>
            <a:solidFill>
              <a:schemeClr val="accent1"/>
            </a:solidFill>
            <a:ln>
              <a:noFill/>
            </a:ln>
            <a:effectLst/>
          </c:spPr>
          <c:invertIfNegative val="0"/>
          <c:cat>
            <c:numRef>
              <c:f>Summary!$C$164:$J$164</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Summary!$C$165:$J$165</c:f>
              <c:numCache>
                <c:formatCode>0.0</c:formatCode>
                <c:ptCount val="8"/>
                <c:pt idx="0">
                  <c:v>49.88530270237127</c:v>
                </c:pt>
              </c:numCache>
            </c:numRef>
          </c:val>
          <c:extLst>
            <c:ext xmlns:c16="http://schemas.microsoft.com/office/drawing/2014/chart" uri="{C3380CC4-5D6E-409C-BE32-E72D297353CC}">
              <c16:uniqueId val="{00000000-BFCD-834E-A23A-20781C50D59A}"/>
            </c:ext>
          </c:extLst>
        </c:ser>
        <c:ser>
          <c:idx val="1"/>
          <c:order val="1"/>
          <c:tx>
            <c:strRef>
              <c:f>Summary!$B$166</c:f>
              <c:strCache>
                <c:ptCount val="1"/>
                <c:pt idx="0">
                  <c:v>50G</c:v>
                </c:pt>
              </c:strCache>
            </c:strRef>
          </c:tx>
          <c:spPr>
            <a:solidFill>
              <a:schemeClr val="accent2"/>
            </a:solidFill>
            <a:ln>
              <a:noFill/>
            </a:ln>
            <a:effectLst/>
          </c:spPr>
          <c:invertIfNegative val="0"/>
          <c:cat>
            <c:numRef>
              <c:f>Summary!$C$164:$J$164</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Summary!$C$166:$J$166</c:f>
              <c:numCache>
                <c:formatCode>0.0</c:formatCode>
                <c:ptCount val="8"/>
                <c:pt idx="0">
                  <c:v>41.024108975897448</c:v>
                </c:pt>
              </c:numCache>
            </c:numRef>
          </c:val>
          <c:extLst>
            <c:ext xmlns:c16="http://schemas.microsoft.com/office/drawing/2014/chart" uri="{C3380CC4-5D6E-409C-BE32-E72D297353CC}">
              <c16:uniqueId val="{00000001-BFCD-834E-A23A-20781C50D59A}"/>
            </c:ext>
          </c:extLst>
        </c:ser>
        <c:ser>
          <c:idx val="2"/>
          <c:order val="2"/>
          <c:tx>
            <c:strRef>
              <c:f>Summary!$B$167</c:f>
              <c:strCache>
                <c:ptCount val="1"/>
                <c:pt idx="0">
                  <c:v>100G</c:v>
                </c:pt>
              </c:strCache>
            </c:strRef>
          </c:tx>
          <c:spPr>
            <a:solidFill>
              <a:schemeClr val="accent3"/>
            </a:solidFill>
            <a:ln>
              <a:noFill/>
            </a:ln>
            <a:effectLst/>
          </c:spPr>
          <c:invertIfNegative val="0"/>
          <c:cat>
            <c:numRef>
              <c:f>Summary!$C$164:$J$164</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Summary!$C$167:$J$167</c:f>
              <c:numCache>
                <c:formatCode>0.0</c:formatCode>
                <c:ptCount val="8"/>
                <c:pt idx="0">
                  <c:v>0.97804444444444449</c:v>
                </c:pt>
              </c:numCache>
            </c:numRef>
          </c:val>
          <c:extLst>
            <c:ext xmlns:c16="http://schemas.microsoft.com/office/drawing/2014/chart" uri="{C3380CC4-5D6E-409C-BE32-E72D297353CC}">
              <c16:uniqueId val="{00000002-BFCD-834E-A23A-20781C50D59A}"/>
            </c:ext>
          </c:extLst>
        </c:ser>
        <c:ser>
          <c:idx val="3"/>
          <c:order val="3"/>
          <c:tx>
            <c:strRef>
              <c:f>Summary!$B$168</c:f>
              <c:strCache>
                <c:ptCount val="1"/>
                <c:pt idx="0">
                  <c:v>200G</c:v>
                </c:pt>
              </c:strCache>
            </c:strRef>
          </c:tx>
          <c:spPr>
            <a:solidFill>
              <a:schemeClr val="accent4"/>
            </a:solidFill>
            <a:ln>
              <a:noFill/>
            </a:ln>
            <a:effectLst/>
          </c:spPr>
          <c:invertIfNegative val="0"/>
          <c:cat>
            <c:numRef>
              <c:f>Summary!$C$164:$J$164</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Summary!$C$168:$J$168</c:f>
              <c:numCache>
                <c:formatCode>0.0</c:formatCode>
                <c:ptCount val="8"/>
                <c:pt idx="0">
                  <c:v>0</c:v>
                </c:pt>
              </c:numCache>
            </c:numRef>
          </c:val>
          <c:extLst>
            <c:ext xmlns:c16="http://schemas.microsoft.com/office/drawing/2014/chart" uri="{C3380CC4-5D6E-409C-BE32-E72D297353CC}">
              <c16:uniqueId val="{00000003-BFCD-834E-A23A-20781C50D59A}"/>
            </c:ext>
          </c:extLst>
        </c:ser>
        <c:dLbls>
          <c:showLegendKey val="0"/>
          <c:showVal val="0"/>
          <c:showCatName val="0"/>
          <c:showSerName val="0"/>
          <c:showPercent val="0"/>
          <c:showBubbleSize val="0"/>
        </c:dLbls>
        <c:gapWidth val="150"/>
        <c:overlap val="100"/>
        <c:axId val="96953856"/>
        <c:axId val="96955776"/>
      </c:barChart>
      <c:catAx>
        <c:axId val="96953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955776"/>
        <c:crosses val="autoZero"/>
        <c:auto val="1"/>
        <c:lblAlgn val="ctr"/>
        <c:lblOffset val="100"/>
        <c:noMultiLvlLbl val="0"/>
      </c:catAx>
      <c:valAx>
        <c:axId val="96955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SerDes Lanes (Millions of Units)</a:t>
                </a:r>
              </a:p>
            </c:rich>
          </c:tx>
          <c:layout>
            <c:manualLayout>
              <c:xMode val="edge"/>
              <c:yMode val="edge"/>
              <c:x val="1.2014417958794422E-2"/>
              <c:y val="0.2099854353953795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953856"/>
        <c:crosses val="autoZero"/>
        <c:crossBetween val="between"/>
      </c:valAx>
      <c:spPr>
        <a:noFill/>
        <a:ln>
          <a:noFill/>
        </a:ln>
        <a:effectLst/>
      </c:spPr>
    </c:plotArea>
    <c:legend>
      <c:legendPos val="b"/>
      <c:layout>
        <c:manualLayout>
          <c:xMode val="edge"/>
          <c:yMode val="edge"/>
          <c:x val="0.15284785710511017"/>
          <c:y val="0.12225501752400707"/>
          <c:w val="0.39708472682525425"/>
          <c:h val="0.14321404435224039"/>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95796186750468"/>
          <c:y val="5.1116416697264064E-2"/>
          <c:w val="0.77020064992907344"/>
          <c:h val="0.85629232733295679"/>
        </c:manualLayout>
      </c:layout>
      <c:barChart>
        <c:barDir val="col"/>
        <c:grouping val="stacked"/>
        <c:varyColors val="0"/>
        <c:ser>
          <c:idx val="0"/>
          <c:order val="0"/>
          <c:tx>
            <c:strRef>
              <c:f>Summary!$B$219</c:f>
              <c:strCache>
                <c:ptCount val="1"/>
                <c:pt idx="0">
                  <c:v>25.6T and 51.2T without CPO</c:v>
                </c:pt>
              </c:strCache>
            </c:strRef>
          </c:tx>
          <c:spPr>
            <a:solidFill>
              <a:schemeClr val="accent1"/>
            </a:solidFill>
            <a:ln>
              <a:noFill/>
            </a:ln>
            <a:effectLst/>
          </c:spPr>
          <c:invertIfNegative val="0"/>
          <c:cat>
            <c:numRef>
              <c:f>Summary!$C$218:$J$218</c:f>
              <c:numCache>
                <c:formatCode>General</c:formatCode>
                <c:ptCount val="8"/>
                <c:pt idx="0">
                  <c:v>2021</c:v>
                </c:pt>
                <c:pt idx="1">
                  <c:v>2022</c:v>
                </c:pt>
                <c:pt idx="2">
                  <c:v>2023</c:v>
                </c:pt>
                <c:pt idx="3">
                  <c:v>2024</c:v>
                </c:pt>
                <c:pt idx="4">
                  <c:v>2025</c:v>
                </c:pt>
                <c:pt idx="5">
                  <c:v>2026</c:v>
                </c:pt>
                <c:pt idx="6">
                  <c:v>2027</c:v>
                </c:pt>
                <c:pt idx="7">
                  <c:v>2028</c:v>
                </c:pt>
              </c:numCache>
            </c:numRef>
          </c:cat>
          <c:val>
            <c:numRef>
              <c:f>Summary!$C$219:$J$219</c:f>
              <c:numCache>
                <c:formatCode>_("$"* #,##0_);_("$"* \(#,##0\);_("$"* "-"??_);_(@_)</c:formatCode>
                <c:ptCount val="8"/>
                <c:pt idx="0">
                  <c:v>63.990810654254361</c:v>
                </c:pt>
              </c:numCache>
            </c:numRef>
          </c:val>
          <c:extLst>
            <c:ext xmlns:c16="http://schemas.microsoft.com/office/drawing/2014/chart" uri="{C3380CC4-5D6E-409C-BE32-E72D297353CC}">
              <c16:uniqueId val="{00000000-68F9-4D4E-B9AF-D67C06909399}"/>
            </c:ext>
          </c:extLst>
        </c:ser>
        <c:ser>
          <c:idx val="1"/>
          <c:order val="1"/>
          <c:tx>
            <c:strRef>
              <c:f>Summary!$B$220</c:f>
              <c:strCache>
                <c:ptCount val="1"/>
                <c:pt idx="0">
                  <c:v>25.6T and 51.2T with CPO</c:v>
                </c:pt>
              </c:strCache>
            </c:strRef>
          </c:tx>
          <c:spPr>
            <a:solidFill>
              <a:schemeClr val="accent2"/>
            </a:solidFill>
            <a:ln>
              <a:noFill/>
            </a:ln>
            <a:effectLst/>
          </c:spPr>
          <c:invertIfNegative val="0"/>
          <c:cat>
            <c:numRef>
              <c:f>Summary!$C$218:$J$218</c:f>
              <c:numCache>
                <c:formatCode>General</c:formatCode>
                <c:ptCount val="8"/>
                <c:pt idx="0">
                  <c:v>2021</c:v>
                </c:pt>
                <c:pt idx="1">
                  <c:v>2022</c:v>
                </c:pt>
                <c:pt idx="2">
                  <c:v>2023</c:v>
                </c:pt>
                <c:pt idx="3">
                  <c:v>2024</c:v>
                </c:pt>
                <c:pt idx="4">
                  <c:v>2025</c:v>
                </c:pt>
                <c:pt idx="5">
                  <c:v>2026</c:v>
                </c:pt>
                <c:pt idx="6">
                  <c:v>2027</c:v>
                </c:pt>
                <c:pt idx="7">
                  <c:v>2028</c:v>
                </c:pt>
              </c:numCache>
            </c:numRef>
          </c:cat>
          <c:val>
            <c:numRef>
              <c:f>Summary!$C$220:$J$220</c:f>
              <c:numCache>
                <c:formatCode>_("$"* #,##0_);_("$"* \(#,##0\);_("$"* "-"??_);_(@_)</c:formatCode>
                <c:ptCount val="8"/>
                <c:pt idx="0">
                  <c:v>0</c:v>
                </c:pt>
              </c:numCache>
            </c:numRef>
          </c:val>
          <c:extLst>
            <c:ext xmlns:c16="http://schemas.microsoft.com/office/drawing/2014/chart" uri="{C3380CC4-5D6E-409C-BE32-E72D297353CC}">
              <c16:uniqueId val="{00000001-68F9-4D4E-B9AF-D67C06909399}"/>
            </c:ext>
          </c:extLst>
        </c:ser>
        <c:dLbls>
          <c:showLegendKey val="0"/>
          <c:showVal val="0"/>
          <c:showCatName val="0"/>
          <c:showSerName val="0"/>
          <c:showPercent val="0"/>
          <c:showBubbleSize val="0"/>
        </c:dLbls>
        <c:gapWidth val="150"/>
        <c:overlap val="100"/>
        <c:axId val="117491584"/>
        <c:axId val="118493184"/>
      </c:barChart>
      <c:catAx>
        <c:axId val="117491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493184"/>
        <c:crosses val="autoZero"/>
        <c:auto val="1"/>
        <c:lblAlgn val="ctr"/>
        <c:lblOffset val="100"/>
        <c:noMultiLvlLbl val="0"/>
      </c:catAx>
      <c:valAx>
        <c:axId val="118493184"/>
        <c:scaling>
          <c:orientation val="minMax"/>
          <c:max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Revenues ($M)</a:t>
                </a:r>
              </a:p>
            </c:rich>
          </c:tx>
          <c:layout>
            <c:manualLayout>
              <c:xMode val="edge"/>
              <c:yMode val="edge"/>
              <c:x val="1.9630832122066535E-2"/>
              <c:y val="0.3223830021498844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491584"/>
        <c:crosses val="autoZero"/>
        <c:crossBetween val="between"/>
        <c:majorUnit val="500"/>
      </c:valAx>
      <c:spPr>
        <a:noFill/>
        <a:ln>
          <a:noFill/>
        </a:ln>
        <a:effectLst/>
      </c:spPr>
    </c:plotArea>
    <c:legend>
      <c:legendPos val="b"/>
      <c:layout>
        <c:manualLayout>
          <c:xMode val="edge"/>
          <c:yMode val="edge"/>
          <c:x val="0.23574949553941851"/>
          <c:y val="9.4169717528888433E-2"/>
          <c:w val="0.54794410641851587"/>
          <c:h val="0.15523994202217259"/>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27971924857708"/>
          <c:y val="5.0925925925925923E-2"/>
          <c:w val="0.75752632044589929"/>
          <c:h val="0.84225284339457562"/>
        </c:manualLayout>
      </c:layout>
      <c:barChart>
        <c:barDir val="col"/>
        <c:grouping val="stacked"/>
        <c:varyColors val="0"/>
        <c:ser>
          <c:idx val="0"/>
          <c:order val="0"/>
          <c:tx>
            <c:v>25.6T and 51.2T if CPO is not adopted</c:v>
          </c:tx>
          <c:spPr>
            <a:solidFill>
              <a:schemeClr val="accent1"/>
            </a:solidFill>
            <a:ln>
              <a:noFill/>
            </a:ln>
            <a:effectLst/>
          </c:spPr>
          <c:invertIfNegative val="0"/>
          <c:cat>
            <c:numRef>
              <c:f>Summary!$C$218:$J$218</c:f>
              <c:numCache>
                <c:formatCode>General</c:formatCode>
                <c:ptCount val="8"/>
                <c:pt idx="0">
                  <c:v>2021</c:v>
                </c:pt>
                <c:pt idx="1">
                  <c:v>2022</c:v>
                </c:pt>
                <c:pt idx="2">
                  <c:v>2023</c:v>
                </c:pt>
                <c:pt idx="3">
                  <c:v>2024</c:v>
                </c:pt>
                <c:pt idx="4">
                  <c:v>2025</c:v>
                </c:pt>
                <c:pt idx="5">
                  <c:v>2026</c:v>
                </c:pt>
                <c:pt idx="6">
                  <c:v>2027</c:v>
                </c:pt>
                <c:pt idx="7">
                  <c:v>2028</c:v>
                </c:pt>
              </c:numCache>
            </c:numRef>
          </c:cat>
          <c:val>
            <c:numRef>
              <c:f>Summary!$C$222:$J$222</c:f>
              <c:numCache>
                <c:formatCode>_("$"* #,##0_);_("$"* \(#,##0\);_("$"* "-"??_);_(@_)</c:formatCode>
                <c:ptCount val="8"/>
                <c:pt idx="0">
                  <c:v>63.990810654254361</c:v>
                </c:pt>
              </c:numCache>
            </c:numRef>
          </c:val>
          <c:extLst>
            <c:ext xmlns:c16="http://schemas.microsoft.com/office/drawing/2014/chart" uri="{C3380CC4-5D6E-409C-BE32-E72D297353CC}">
              <c16:uniqueId val="{00000000-69A4-174A-A59D-A5427A7E0BA2}"/>
            </c:ext>
          </c:extLst>
        </c:ser>
        <c:dLbls>
          <c:showLegendKey val="0"/>
          <c:showVal val="0"/>
          <c:showCatName val="0"/>
          <c:showSerName val="0"/>
          <c:showPercent val="0"/>
          <c:showBubbleSize val="0"/>
        </c:dLbls>
        <c:gapWidth val="150"/>
        <c:overlap val="100"/>
        <c:axId val="119267712"/>
        <c:axId val="119269248"/>
      </c:barChart>
      <c:catAx>
        <c:axId val="11926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269248"/>
        <c:crosses val="autoZero"/>
        <c:auto val="1"/>
        <c:lblAlgn val="ctr"/>
        <c:lblOffset val="100"/>
        <c:noMultiLvlLbl val="0"/>
      </c:catAx>
      <c:valAx>
        <c:axId val="119269248"/>
        <c:scaling>
          <c:orientation val="minMax"/>
          <c:max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Revenues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267712"/>
        <c:crosses val="autoZero"/>
        <c:crossBetween val="between"/>
        <c:majorUnit val="500"/>
      </c:valAx>
      <c:spPr>
        <a:noFill/>
        <a:ln>
          <a:noFill/>
        </a:ln>
        <a:effectLst/>
      </c:spPr>
    </c:plotArea>
    <c:legend>
      <c:legendPos val="t"/>
      <c:layout>
        <c:manualLayout>
          <c:xMode val="edge"/>
          <c:yMode val="edge"/>
          <c:x val="0.24888849821188158"/>
          <c:y val="0.17143122043560832"/>
          <c:w val="0.40909225743788397"/>
          <c:h val="0.16618039831783879"/>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23403324584426"/>
          <c:y val="5.0925925925925923E-2"/>
          <c:w val="0.81121041119860016"/>
          <c:h val="0.84225284339457562"/>
        </c:manualLayout>
      </c:layout>
      <c:barChart>
        <c:barDir val="col"/>
        <c:grouping val="stacked"/>
        <c:varyColors val="0"/>
        <c:ser>
          <c:idx val="0"/>
          <c:order val="0"/>
          <c:tx>
            <c:strRef>
              <c:f>Summary!$B$44</c:f>
              <c:strCache>
                <c:ptCount val="1"/>
                <c:pt idx="0">
                  <c:v>3.2/6.4T</c:v>
                </c:pt>
              </c:strCache>
            </c:strRef>
          </c:tx>
          <c:spPr>
            <a:solidFill>
              <a:schemeClr val="accent1"/>
            </a:solidFill>
            <a:ln>
              <a:noFill/>
            </a:ln>
            <a:effectLst/>
          </c:spPr>
          <c:invertIfNegative val="0"/>
          <c:cat>
            <c:numRef>
              <c:f>Summary!$C$43:$J$43</c:f>
              <c:numCache>
                <c:formatCode>General</c:formatCode>
                <c:ptCount val="8"/>
                <c:pt idx="0">
                  <c:v>2021</c:v>
                </c:pt>
                <c:pt idx="1">
                  <c:v>2022</c:v>
                </c:pt>
                <c:pt idx="2">
                  <c:v>2023</c:v>
                </c:pt>
                <c:pt idx="3">
                  <c:v>2024</c:v>
                </c:pt>
                <c:pt idx="4">
                  <c:v>2025</c:v>
                </c:pt>
                <c:pt idx="5">
                  <c:v>2026</c:v>
                </c:pt>
                <c:pt idx="6">
                  <c:v>2027</c:v>
                </c:pt>
                <c:pt idx="7">
                  <c:v>2028</c:v>
                </c:pt>
              </c:numCache>
            </c:numRef>
          </c:cat>
          <c:val>
            <c:numRef>
              <c:f>Summary!$C$44:$J$44</c:f>
              <c:numCache>
                <c:formatCode>_("$"* #,##0_);_("$"* \(#,##0\);_("$"* "-"??_);_(@_)</c:formatCode>
                <c:ptCount val="8"/>
                <c:pt idx="0">
                  <c:v>1008.7499999999999</c:v>
                </c:pt>
              </c:numCache>
            </c:numRef>
          </c:val>
          <c:extLst>
            <c:ext xmlns:c16="http://schemas.microsoft.com/office/drawing/2014/chart" uri="{C3380CC4-5D6E-409C-BE32-E72D297353CC}">
              <c16:uniqueId val="{00000000-4E96-5C49-AB97-8CD62CE4559D}"/>
            </c:ext>
          </c:extLst>
        </c:ser>
        <c:ser>
          <c:idx val="1"/>
          <c:order val="1"/>
          <c:tx>
            <c:strRef>
              <c:f>Summary!$B$45</c:f>
              <c:strCache>
                <c:ptCount val="1"/>
                <c:pt idx="0">
                  <c:v>12.8T</c:v>
                </c:pt>
              </c:strCache>
            </c:strRef>
          </c:tx>
          <c:spPr>
            <a:solidFill>
              <a:schemeClr val="accent2"/>
            </a:solidFill>
            <a:ln>
              <a:noFill/>
            </a:ln>
            <a:effectLst/>
          </c:spPr>
          <c:invertIfNegative val="0"/>
          <c:cat>
            <c:numRef>
              <c:f>Summary!$C$43:$J$43</c:f>
              <c:numCache>
                <c:formatCode>General</c:formatCode>
                <c:ptCount val="8"/>
                <c:pt idx="0">
                  <c:v>2021</c:v>
                </c:pt>
                <c:pt idx="1">
                  <c:v>2022</c:v>
                </c:pt>
                <c:pt idx="2">
                  <c:v>2023</c:v>
                </c:pt>
                <c:pt idx="3">
                  <c:v>2024</c:v>
                </c:pt>
                <c:pt idx="4">
                  <c:v>2025</c:v>
                </c:pt>
                <c:pt idx="5">
                  <c:v>2026</c:v>
                </c:pt>
                <c:pt idx="6">
                  <c:v>2027</c:v>
                </c:pt>
                <c:pt idx="7">
                  <c:v>2028</c:v>
                </c:pt>
              </c:numCache>
            </c:numRef>
          </c:cat>
          <c:val>
            <c:numRef>
              <c:f>Summary!$C$45:$J$45</c:f>
              <c:numCache>
                <c:formatCode>_("$"* #,##0_);_("$"* \(#,##0\);_("$"* "-"??_);_(@_)</c:formatCode>
                <c:ptCount val="8"/>
                <c:pt idx="0">
                  <c:v>457.47046002190297</c:v>
                </c:pt>
              </c:numCache>
            </c:numRef>
          </c:val>
          <c:extLst>
            <c:ext xmlns:c16="http://schemas.microsoft.com/office/drawing/2014/chart" uri="{C3380CC4-5D6E-409C-BE32-E72D297353CC}">
              <c16:uniqueId val="{00000001-4E96-5C49-AB97-8CD62CE4559D}"/>
            </c:ext>
          </c:extLst>
        </c:ser>
        <c:ser>
          <c:idx val="2"/>
          <c:order val="2"/>
          <c:tx>
            <c:strRef>
              <c:f>Summary!$B$46</c:f>
              <c:strCache>
                <c:ptCount val="1"/>
                <c:pt idx="0">
                  <c:v>25.6T</c:v>
                </c:pt>
              </c:strCache>
            </c:strRef>
          </c:tx>
          <c:spPr>
            <a:solidFill>
              <a:schemeClr val="accent3"/>
            </a:solidFill>
            <a:ln>
              <a:noFill/>
            </a:ln>
            <a:effectLst/>
          </c:spPr>
          <c:invertIfNegative val="0"/>
          <c:cat>
            <c:numRef>
              <c:f>Summary!$C$43:$J$43</c:f>
              <c:numCache>
                <c:formatCode>General</c:formatCode>
                <c:ptCount val="8"/>
                <c:pt idx="0">
                  <c:v>2021</c:v>
                </c:pt>
                <c:pt idx="1">
                  <c:v>2022</c:v>
                </c:pt>
                <c:pt idx="2">
                  <c:v>2023</c:v>
                </c:pt>
                <c:pt idx="3">
                  <c:v>2024</c:v>
                </c:pt>
                <c:pt idx="4">
                  <c:v>2025</c:v>
                </c:pt>
                <c:pt idx="5">
                  <c:v>2026</c:v>
                </c:pt>
                <c:pt idx="6">
                  <c:v>2027</c:v>
                </c:pt>
                <c:pt idx="7">
                  <c:v>2028</c:v>
                </c:pt>
              </c:numCache>
            </c:numRef>
          </c:cat>
          <c:val>
            <c:numRef>
              <c:f>Summary!$C$46:$J$46</c:f>
              <c:numCache>
                <c:formatCode>_("$"* #,##0_);_("$"* \(#,##0\);_("$"* "-"??_);_(@_)</c:formatCode>
                <c:ptCount val="8"/>
                <c:pt idx="0">
                  <c:v>63.990810654254361</c:v>
                </c:pt>
              </c:numCache>
            </c:numRef>
          </c:val>
          <c:extLst>
            <c:ext xmlns:c16="http://schemas.microsoft.com/office/drawing/2014/chart" uri="{C3380CC4-5D6E-409C-BE32-E72D297353CC}">
              <c16:uniqueId val="{00000002-4E96-5C49-AB97-8CD62CE4559D}"/>
            </c:ext>
          </c:extLst>
        </c:ser>
        <c:ser>
          <c:idx val="3"/>
          <c:order val="3"/>
          <c:tx>
            <c:strRef>
              <c:f>Summary!$B$47</c:f>
              <c:strCache>
                <c:ptCount val="1"/>
                <c:pt idx="0">
                  <c:v>51.2T</c:v>
                </c:pt>
              </c:strCache>
            </c:strRef>
          </c:tx>
          <c:spPr>
            <a:solidFill>
              <a:schemeClr val="accent4"/>
            </a:solidFill>
            <a:ln>
              <a:noFill/>
            </a:ln>
            <a:effectLst/>
          </c:spPr>
          <c:invertIfNegative val="0"/>
          <c:cat>
            <c:numRef>
              <c:f>Summary!$C$43:$J$43</c:f>
              <c:numCache>
                <c:formatCode>General</c:formatCode>
                <c:ptCount val="8"/>
                <c:pt idx="0">
                  <c:v>2021</c:v>
                </c:pt>
                <c:pt idx="1">
                  <c:v>2022</c:v>
                </c:pt>
                <c:pt idx="2">
                  <c:v>2023</c:v>
                </c:pt>
                <c:pt idx="3">
                  <c:v>2024</c:v>
                </c:pt>
                <c:pt idx="4">
                  <c:v>2025</c:v>
                </c:pt>
                <c:pt idx="5">
                  <c:v>2026</c:v>
                </c:pt>
                <c:pt idx="6">
                  <c:v>2027</c:v>
                </c:pt>
                <c:pt idx="7">
                  <c:v>2028</c:v>
                </c:pt>
              </c:numCache>
            </c:numRef>
          </c:cat>
          <c:val>
            <c:numRef>
              <c:f>Summary!$C$47:$J$47</c:f>
              <c:numCache>
                <c:formatCode>_("$"* #,##0_);_("$"* \(#,##0\);_("$"* "-"??_);_(@_)</c:formatCode>
                <c:ptCount val="8"/>
                <c:pt idx="0">
                  <c:v>0</c:v>
                </c:pt>
              </c:numCache>
            </c:numRef>
          </c:val>
          <c:extLst>
            <c:ext xmlns:c16="http://schemas.microsoft.com/office/drawing/2014/chart" uri="{C3380CC4-5D6E-409C-BE32-E72D297353CC}">
              <c16:uniqueId val="{00000003-4E96-5C49-AB97-8CD62CE4559D}"/>
            </c:ext>
          </c:extLst>
        </c:ser>
        <c:dLbls>
          <c:showLegendKey val="0"/>
          <c:showVal val="0"/>
          <c:showCatName val="0"/>
          <c:showSerName val="0"/>
          <c:showPercent val="0"/>
          <c:showBubbleSize val="0"/>
        </c:dLbls>
        <c:gapWidth val="150"/>
        <c:overlap val="100"/>
        <c:axId val="123721216"/>
        <c:axId val="123722752"/>
      </c:barChart>
      <c:catAx>
        <c:axId val="123721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722752"/>
        <c:crosses val="autoZero"/>
        <c:auto val="1"/>
        <c:lblAlgn val="ctr"/>
        <c:lblOffset val="100"/>
        <c:noMultiLvlLbl val="0"/>
      </c:catAx>
      <c:valAx>
        <c:axId val="123722752"/>
        <c:scaling>
          <c:orientation val="minMax"/>
          <c:max val="3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layout>
            <c:manualLayout>
              <c:xMode val="edge"/>
              <c:yMode val="edge"/>
              <c:x val="1.8999255677847899E-2"/>
              <c:y val="0.359772163896179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721216"/>
        <c:crosses val="autoZero"/>
        <c:crossBetween val="between"/>
      </c:valAx>
      <c:spPr>
        <a:noFill/>
        <a:ln>
          <a:noFill/>
        </a:ln>
        <a:effectLst/>
      </c:spPr>
    </c:plotArea>
    <c:legend>
      <c:legendPos val="b"/>
      <c:layout>
        <c:manualLayout>
          <c:xMode val="edge"/>
          <c:yMode val="edge"/>
          <c:x val="0.17532840823473569"/>
          <c:y val="5.1504082822980468E-2"/>
          <c:w val="0.55952668416447948"/>
          <c:h val="0.1383107319918343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11050163673362"/>
          <c:y val="5.0925925925925923E-2"/>
          <c:w val="0.7906953906042643"/>
          <c:h val="0.84225284339457562"/>
        </c:manualLayout>
      </c:layout>
      <c:barChart>
        <c:barDir val="col"/>
        <c:grouping val="stacked"/>
        <c:varyColors val="0"/>
        <c:ser>
          <c:idx val="0"/>
          <c:order val="0"/>
          <c:tx>
            <c:strRef>
              <c:f>Summary!$B$219</c:f>
              <c:strCache>
                <c:ptCount val="1"/>
                <c:pt idx="0">
                  <c:v>25.6T and 51.2T without CPO</c:v>
                </c:pt>
              </c:strCache>
            </c:strRef>
          </c:tx>
          <c:spPr>
            <a:solidFill>
              <a:schemeClr val="accent1"/>
            </a:solidFill>
            <a:ln>
              <a:noFill/>
            </a:ln>
            <a:effectLst/>
          </c:spPr>
          <c:invertIfNegative val="0"/>
          <c:cat>
            <c:numRef>
              <c:f>Summary!$C$214:$J$214</c:f>
              <c:numCache>
                <c:formatCode>General</c:formatCode>
                <c:ptCount val="8"/>
                <c:pt idx="0">
                  <c:v>2021</c:v>
                </c:pt>
                <c:pt idx="1">
                  <c:v>2022</c:v>
                </c:pt>
                <c:pt idx="2">
                  <c:v>2023</c:v>
                </c:pt>
                <c:pt idx="3">
                  <c:v>2024</c:v>
                </c:pt>
                <c:pt idx="4">
                  <c:v>2025</c:v>
                </c:pt>
                <c:pt idx="5">
                  <c:v>2026</c:v>
                </c:pt>
                <c:pt idx="6">
                  <c:v>2027</c:v>
                </c:pt>
                <c:pt idx="7">
                  <c:v>2028</c:v>
                </c:pt>
              </c:numCache>
            </c:numRef>
          </c:cat>
          <c:val>
            <c:numRef>
              <c:f>Summary!$C$215:$J$215</c:f>
              <c:numCache>
                <c:formatCode>_(* #,##0_);_(* \(#,##0\);_(* "-"??_);_(@_)</c:formatCode>
                <c:ptCount val="8"/>
                <c:pt idx="0">
                  <c:v>18283.08875835839</c:v>
                </c:pt>
              </c:numCache>
            </c:numRef>
          </c:val>
          <c:extLst>
            <c:ext xmlns:c16="http://schemas.microsoft.com/office/drawing/2014/chart" uri="{C3380CC4-5D6E-409C-BE32-E72D297353CC}">
              <c16:uniqueId val="{00000003-AB54-6643-A27E-DBAB15B3AD4D}"/>
            </c:ext>
          </c:extLst>
        </c:ser>
        <c:ser>
          <c:idx val="1"/>
          <c:order val="1"/>
          <c:tx>
            <c:strRef>
              <c:f>Summary!$B$220</c:f>
              <c:strCache>
                <c:ptCount val="1"/>
                <c:pt idx="0">
                  <c:v>25.6T and 51.2T with CPO</c:v>
                </c:pt>
              </c:strCache>
            </c:strRef>
          </c:tx>
          <c:spPr>
            <a:solidFill>
              <a:schemeClr val="accent2"/>
            </a:solidFill>
            <a:ln>
              <a:noFill/>
            </a:ln>
            <a:effectLst/>
          </c:spPr>
          <c:invertIfNegative val="0"/>
          <c:cat>
            <c:numRef>
              <c:f>Summary!$C$214:$J$214</c:f>
              <c:numCache>
                <c:formatCode>General</c:formatCode>
                <c:ptCount val="8"/>
                <c:pt idx="0">
                  <c:v>2021</c:v>
                </c:pt>
                <c:pt idx="1">
                  <c:v>2022</c:v>
                </c:pt>
                <c:pt idx="2">
                  <c:v>2023</c:v>
                </c:pt>
                <c:pt idx="3">
                  <c:v>2024</c:v>
                </c:pt>
                <c:pt idx="4">
                  <c:v>2025</c:v>
                </c:pt>
                <c:pt idx="5">
                  <c:v>2026</c:v>
                </c:pt>
                <c:pt idx="6">
                  <c:v>2027</c:v>
                </c:pt>
                <c:pt idx="7">
                  <c:v>2028</c:v>
                </c:pt>
              </c:numCache>
            </c:numRef>
          </c:cat>
          <c:val>
            <c:numRef>
              <c:f>Summary!$C$216:$J$216</c:f>
              <c:numCache>
                <c:formatCode>_(* #,##0_);_(* \(#,##0\);_(* "-"??_);_(@_)</c:formatCode>
                <c:ptCount val="8"/>
                <c:pt idx="0">
                  <c:v>0</c:v>
                </c:pt>
              </c:numCache>
            </c:numRef>
          </c:val>
          <c:extLst>
            <c:ext xmlns:c16="http://schemas.microsoft.com/office/drawing/2014/chart" uri="{C3380CC4-5D6E-409C-BE32-E72D297353CC}">
              <c16:uniqueId val="{00000004-AB54-6643-A27E-DBAB15B3AD4D}"/>
            </c:ext>
          </c:extLst>
        </c:ser>
        <c:dLbls>
          <c:showLegendKey val="0"/>
          <c:showVal val="0"/>
          <c:showCatName val="0"/>
          <c:showSerName val="0"/>
          <c:showPercent val="0"/>
          <c:showBubbleSize val="0"/>
        </c:dLbls>
        <c:gapWidth val="150"/>
        <c:overlap val="100"/>
        <c:axId val="129035648"/>
        <c:axId val="130622976"/>
      </c:barChart>
      <c:catAx>
        <c:axId val="12903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622976"/>
        <c:crosses val="autoZero"/>
        <c:auto val="1"/>
        <c:lblAlgn val="ctr"/>
        <c:lblOffset val="100"/>
        <c:noMultiLvlLbl val="0"/>
      </c:catAx>
      <c:valAx>
        <c:axId val="130622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035648"/>
        <c:crosses val="autoZero"/>
        <c:crossBetween val="between"/>
        <c:majorUnit val="100000"/>
      </c:valAx>
      <c:spPr>
        <a:noFill/>
        <a:ln>
          <a:noFill/>
        </a:ln>
        <a:effectLst/>
      </c:spPr>
    </c:plotArea>
    <c:legend>
      <c:legendPos val="b"/>
      <c:layout>
        <c:manualLayout>
          <c:xMode val="edge"/>
          <c:yMode val="edge"/>
          <c:x val="0.19404356589401345"/>
          <c:y val="6.6153903058844082E-2"/>
          <c:w val="0.45004922308203299"/>
          <c:h val="0.32003661836617864"/>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Ethernet switch ASICs market (3.2 to 51.2T)</a:t>
            </a:r>
          </a:p>
        </c:rich>
      </c:tx>
      <c:overlay val="1"/>
    </c:title>
    <c:autoTitleDeleted val="0"/>
    <c:plotArea>
      <c:layout>
        <c:manualLayout>
          <c:layoutTarget val="inner"/>
          <c:xMode val="edge"/>
          <c:yMode val="edge"/>
          <c:x val="0.15823403324584426"/>
          <c:y val="8.0776824538723702E-2"/>
          <c:w val="0.81121041119860016"/>
          <c:h val="0.81240216241626517"/>
        </c:manualLayout>
      </c:layout>
      <c:barChart>
        <c:barDir val="col"/>
        <c:grouping val="stacked"/>
        <c:varyColors val="0"/>
        <c:ser>
          <c:idx val="0"/>
          <c:order val="0"/>
          <c:tx>
            <c:strRef>
              <c:f>Summary!$B$48</c:f>
              <c:strCache>
                <c:ptCount val="1"/>
                <c:pt idx="0">
                  <c:v>Total</c:v>
                </c:pt>
              </c:strCache>
            </c:strRef>
          </c:tx>
          <c:spPr>
            <a:solidFill>
              <a:schemeClr val="accent1"/>
            </a:solidFill>
            <a:ln>
              <a:noFill/>
            </a:ln>
            <a:effectLst/>
          </c:spPr>
          <c:invertIfNegative val="0"/>
          <c:cat>
            <c:numRef>
              <c:f>Summary!$C$43:$J$43</c:f>
              <c:numCache>
                <c:formatCode>General</c:formatCode>
                <c:ptCount val="8"/>
                <c:pt idx="0">
                  <c:v>2021</c:v>
                </c:pt>
                <c:pt idx="1">
                  <c:v>2022</c:v>
                </c:pt>
                <c:pt idx="2">
                  <c:v>2023</c:v>
                </c:pt>
                <c:pt idx="3">
                  <c:v>2024</c:v>
                </c:pt>
                <c:pt idx="4">
                  <c:v>2025</c:v>
                </c:pt>
                <c:pt idx="5">
                  <c:v>2026</c:v>
                </c:pt>
                <c:pt idx="6">
                  <c:v>2027</c:v>
                </c:pt>
                <c:pt idx="7">
                  <c:v>2028</c:v>
                </c:pt>
              </c:numCache>
            </c:numRef>
          </c:cat>
          <c:val>
            <c:numRef>
              <c:f>Summary!$C$48:$J$48</c:f>
              <c:numCache>
                <c:formatCode>_("$"* #,##0_);_("$"* \(#,##0\);_("$"* "-"??_);_(@_)</c:formatCode>
                <c:ptCount val="8"/>
                <c:pt idx="0">
                  <c:v>1530.2112706761573</c:v>
                </c:pt>
              </c:numCache>
            </c:numRef>
          </c:val>
          <c:extLst>
            <c:ext xmlns:c16="http://schemas.microsoft.com/office/drawing/2014/chart" uri="{C3380CC4-5D6E-409C-BE32-E72D297353CC}">
              <c16:uniqueId val="{00000000-4E96-5C49-AB97-8CD62CE4559D}"/>
            </c:ext>
          </c:extLst>
        </c:ser>
        <c:dLbls>
          <c:showLegendKey val="0"/>
          <c:showVal val="0"/>
          <c:showCatName val="0"/>
          <c:showSerName val="0"/>
          <c:showPercent val="0"/>
          <c:showBubbleSize val="0"/>
        </c:dLbls>
        <c:gapWidth val="150"/>
        <c:overlap val="100"/>
        <c:axId val="132626304"/>
        <c:axId val="132627840"/>
      </c:barChart>
      <c:catAx>
        <c:axId val="132626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627840"/>
        <c:crosses val="autoZero"/>
        <c:auto val="1"/>
        <c:lblAlgn val="ctr"/>
        <c:lblOffset val="100"/>
        <c:noMultiLvlLbl val="0"/>
      </c:catAx>
      <c:valAx>
        <c:axId val="132627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overlay val="0"/>
          <c:spPr>
            <a:noFill/>
            <a:ln>
              <a:noFill/>
            </a:ln>
            <a:effectLst/>
          </c:sp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626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77101688411287"/>
          <c:y val="5.0335260206400195E-2"/>
          <c:w val="0.66774071487842179"/>
          <c:h val="0.83608858451759338"/>
        </c:manualLayout>
      </c:layout>
      <c:lineChart>
        <c:grouping val="standard"/>
        <c:varyColors val="0"/>
        <c:ser>
          <c:idx val="0"/>
          <c:order val="0"/>
          <c:tx>
            <c:strRef>
              <c:f>Summary!$B$101</c:f>
              <c:strCache>
                <c:ptCount val="1"/>
                <c:pt idx="0">
                  <c:v>1.4T</c:v>
                </c:pt>
              </c:strCache>
            </c:strRef>
          </c:tx>
          <c:cat>
            <c:numRef>
              <c:f>Summary!$C$100:$J$100</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Summary!$C$101:$J$101</c:f>
              <c:numCache>
                <c:formatCode>_(* #,##0_);_(* \(#,##0\);_(* "-"??_);_(@_)</c:formatCode>
                <c:ptCount val="8"/>
                <c:pt idx="0">
                  <c:v>10239.531250000007</c:v>
                </c:pt>
              </c:numCache>
            </c:numRef>
          </c:val>
          <c:smooth val="0"/>
          <c:extLst>
            <c:ext xmlns:c16="http://schemas.microsoft.com/office/drawing/2014/chart" uri="{C3380CC4-5D6E-409C-BE32-E72D297353CC}">
              <c16:uniqueId val="{00000000-F116-DF4D-9CFB-CC0BADC66489}"/>
            </c:ext>
          </c:extLst>
        </c:ser>
        <c:ser>
          <c:idx val="1"/>
          <c:order val="1"/>
          <c:tx>
            <c:strRef>
              <c:f>Summary!$B$102</c:f>
              <c:strCache>
                <c:ptCount val="1"/>
                <c:pt idx="0">
                  <c:v>2T</c:v>
                </c:pt>
              </c:strCache>
            </c:strRef>
          </c:tx>
          <c:cat>
            <c:numRef>
              <c:f>Summary!$C$100:$J$100</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Summary!$C$102:$J$102</c:f>
              <c:numCache>
                <c:formatCode>_(* #,##0_);_(* \(#,##0\);_(* "-"??_);_(@_)</c:formatCode>
                <c:ptCount val="8"/>
                <c:pt idx="0">
                  <c:v>1666.666666666667</c:v>
                </c:pt>
              </c:numCache>
            </c:numRef>
          </c:val>
          <c:smooth val="0"/>
          <c:extLst>
            <c:ext xmlns:c16="http://schemas.microsoft.com/office/drawing/2014/chart" uri="{C3380CC4-5D6E-409C-BE32-E72D297353CC}">
              <c16:uniqueId val="{00000001-F116-DF4D-9CFB-CC0BADC66489}"/>
            </c:ext>
          </c:extLst>
        </c:ser>
        <c:ser>
          <c:idx val="2"/>
          <c:order val="2"/>
          <c:tx>
            <c:strRef>
              <c:f>Summary!$B$103</c:f>
              <c:strCache>
                <c:ptCount val="1"/>
                <c:pt idx="0">
                  <c:v>3.6T</c:v>
                </c:pt>
              </c:strCache>
            </c:strRef>
          </c:tx>
          <c:cat>
            <c:numRef>
              <c:f>Summary!$C$100:$J$100</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Summary!$C$103:$J$103</c:f>
              <c:numCache>
                <c:formatCode>_(* #,##0_);_(* \(#,##0\);_(* "-"??_);_(@_)</c:formatCode>
                <c:ptCount val="8"/>
                <c:pt idx="0">
                  <c:v>10989.564950980395</c:v>
                </c:pt>
              </c:numCache>
            </c:numRef>
          </c:val>
          <c:smooth val="0"/>
          <c:extLst>
            <c:ext xmlns:c16="http://schemas.microsoft.com/office/drawing/2014/chart" uri="{C3380CC4-5D6E-409C-BE32-E72D297353CC}">
              <c16:uniqueId val="{00000002-F116-DF4D-9CFB-CC0BADC66489}"/>
            </c:ext>
          </c:extLst>
        </c:ser>
        <c:ser>
          <c:idx val="3"/>
          <c:order val="3"/>
          <c:tx>
            <c:strRef>
              <c:f>Summary!$B$104</c:f>
              <c:strCache>
                <c:ptCount val="1"/>
                <c:pt idx="0">
                  <c:v>8T</c:v>
                </c:pt>
              </c:strCache>
            </c:strRef>
          </c:tx>
          <c:cat>
            <c:numRef>
              <c:f>Summary!$C$100:$J$100</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Summary!$C$104:$J$104</c:f>
              <c:numCache>
                <c:formatCode>_(* #,##0_);_(* \(#,##0\);_(* "-"??_);_(@_)</c:formatCode>
                <c:ptCount val="8"/>
                <c:pt idx="0">
                  <c:v>32062.5</c:v>
                </c:pt>
              </c:numCache>
            </c:numRef>
          </c:val>
          <c:smooth val="0"/>
          <c:extLst>
            <c:ext xmlns:c16="http://schemas.microsoft.com/office/drawing/2014/chart" uri="{C3380CC4-5D6E-409C-BE32-E72D297353CC}">
              <c16:uniqueId val="{00000000-0C01-7D4D-A955-9FD340098573}"/>
            </c:ext>
          </c:extLst>
        </c:ser>
        <c:ser>
          <c:idx val="4"/>
          <c:order val="4"/>
          <c:tx>
            <c:strRef>
              <c:f>Summary!$B$105</c:f>
              <c:strCache>
                <c:ptCount val="1"/>
                <c:pt idx="0">
                  <c:v>25.6T</c:v>
                </c:pt>
              </c:strCache>
            </c:strRef>
          </c:tx>
          <c:cat>
            <c:numRef>
              <c:f>Summary!$C$100:$J$100</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Summary!$C$105:$J$105</c:f>
              <c:numCache>
                <c:formatCode>_(* #,##0_);_(* \(#,##0\);_(* "-"??_);_(@_)</c:formatCode>
                <c:ptCount val="8"/>
                <c:pt idx="0">
                  <c:v>1398.8839285714287</c:v>
                </c:pt>
              </c:numCache>
            </c:numRef>
          </c:val>
          <c:smooth val="0"/>
          <c:extLst>
            <c:ext xmlns:c16="http://schemas.microsoft.com/office/drawing/2014/chart" uri="{C3380CC4-5D6E-409C-BE32-E72D297353CC}">
              <c16:uniqueId val="{00000000-B3B4-A944-82EA-FF7B30787D3B}"/>
            </c:ext>
          </c:extLst>
        </c:ser>
        <c:ser>
          <c:idx val="5"/>
          <c:order val="5"/>
          <c:tx>
            <c:strRef>
              <c:f>Summary!$B$106</c:f>
              <c:strCache>
                <c:ptCount val="1"/>
                <c:pt idx="0">
                  <c:v>51.2T</c:v>
                </c:pt>
              </c:strCache>
            </c:strRef>
          </c:tx>
          <c:cat>
            <c:numRef>
              <c:f>Summary!$C$100:$J$100</c:f>
              <c:numCache>
                <c:formatCode>General</c:formatCode>
                <c:ptCount val="8"/>
                <c:pt idx="0">
                  <c:v>2021</c:v>
                </c:pt>
                <c:pt idx="1">
                  <c:v>2022</c:v>
                </c:pt>
                <c:pt idx="2">
                  <c:v>2023</c:v>
                </c:pt>
                <c:pt idx="3">
                  <c:v>2024</c:v>
                </c:pt>
                <c:pt idx="4">
                  <c:v>2025</c:v>
                </c:pt>
                <c:pt idx="5">
                  <c:v>2026</c:v>
                </c:pt>
                <c:pt idx="6">
                  <c:v>2027</c:v>
                </c:pt>
                <c:pt idx="7">
                  <c:v>2028</c:v>
                </c:pt>
              </c:numCache>
            </c:numRef>
          </c:cat>
          <c:val>
            <c:numRef>
              <c:f>Summary!$C$106:$J$106</c:f>
              <c:numCache>
                <c:formatCode>_(* #,##0_);_(* \(#,##0\);_(* "-"??_);_(@_)</c:formatCode>
                <c:ptCount val="8"/>
                <c:pt idx="0">
                  <c:v>0</c:v>
                </c:pt>
              </c:numCache>
            </c:numRef>
          </c:val>
          <c:smooth val="0"/>
          <c:extLst>
            <c:ext xmlns:c16="http://schemas.microsoft.com/office/drawing/2014/chart" uri="{C3380CC4-5D6E-409C-BE32-E72D297353CC}">
              <c16:uniqueId val="{00000001-B3B4-A944-82EA-FF7B30787D3B}"/>
            </c:ext>
          </c:extLst>
        </c:ser>
        <c:dLbls>
          <c:showLegendKey val="0"/>
          <c:showVal val="0"/>
          <c:showCatName val="0"/>
          <c:showSerName val="0"/>
          <c:showPercent val="0"/>
          <c:showBubbleSize val="0"/>
        </c:dLbls>
        <c:marker val="1"/>
        <c:smooth val="0"/>
        <c:axId val="38575104"/>
        <c:axId val="38576896"/>
      </c:lineChart>
      <c:catAx>
        <c:axId val="38575104"/>
        <c:scaling>
          <c:orientation val="minMax"/>
        </c:scaling>
        <c:delete val="0"/>
        <c:axPos val="b"/>
        <c:numFmt formatCode="General" sourceLinked="1"/>
        <c:majorTickMark val="out"/>
        <c:minorTickMark val="none"/>
        <c:tickLblPos val="nextTo"/>
        <c:crossAx val="38576896"/>
        <c:crosses val="autoZero"/>
        <c:auto val="1"/>
        <c:lblAlgn val="ctr"/>
        <c:lblOffset val="100"/>
        <c:noMultiLvlLbl val="0"/>
      </c:catAx>
      <c:valAx>
        <c:axId val="38576896"/>
        <c:scaling>
          <c:orientation val="minMax"/>
        </c:scaling>
        <c:delete val="0"/>
        <c:axPos val="l"/>
        <c:majorGridlines/>
        <c:title>
          <c:tx>
            <c:rich>
              <a:bodyPr/>
              <a:lstStyle/>
              <a:p>
                <a:pPr>
                  <a:defRPr/>
                </a:pPr>
                <a:r>
                  <a:rPr lang="en-US"/>
                  <a:t>Shipments (Units)</a:t>
                </a:r>
              </a:p>
            </c:rich>
          </c:tx>
          <c:layout>
            <c:manualLayout>
              <c:xMode val="edge"/>
              <c:yMode val="edge"/>
              <c:x val="7.4991760587896658E-4"/>
              <c:y val="0.28205659102324421"/>
            </c:manualLayout>
          </c:layout>
          <c:overlay val="0"/>
        </c:title>
        <c:numFmt formatCode="_(* #,##0_);_(* \(#,##0\);_(* &quot;-&quot;??_);_(@_)" sourceLinked="1"/>
        <c:majorTickMark val="out"/>
        <c:minorTickMark val="none"/>
        <c:tickLblPos val="nextTo"/>
        <c:crossAx val="385751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1.xml"/><Relationship Id="rId16" Type="http://schemas.openxmlformats.org/officeDocument/2006/relationships/chart" Target="../charts/chart15.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5" Type="http://schemas.openxmlformats.org/officeDocument/2006/relationships/chart" Target="../charts/chart1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5</xdr:col>
      <xdr:colOff>4354</xdr:colOff>
      <xdr:row>0</xdr:row>
      <xdr:rowOff>0</xdr:rowOff>
    </xdr:from>
    <xdr:to>
      <xdr:col>9</xdr:col>
      <xdr:colOff>371530</xdr:colOff>
      <xdr:row>3</xdr:row>
      <xdr:rowOff>39344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900454" y="0"/>
          <a:ext cx="2897016" cy="6260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8</xdr:col>
      <xdr:colOff>462787</xdr:colOff>
      <xdr:row>19</xdr:row>
      <xdr:rowOff>77367</xdr:rowOff>
    </xdr:to>
    <xdr:grpSp>
      <xdr:nvGrpSpPr>
        <xdr:cNvPr id="12796936" name="Group 19">
          <a:extLst>
            <a:ext uri="{FF2B5EF4-FFF2-40B4-BE49-F238E27FC236}">
              <a16:creationId xmlns:a16="http://schemas.microsoft.com/office/drawing/2014/main" id="{00000000-0008-0000-0200-00000844C300}"/>
            </a:ext>
          </a:extLst>
        </xdr:cNvPr>
        <xdr:cNvGrpSpPr>
          <a:grpSpLocks/>
        </xdr:cNvGrpSpPr>
      </xdr:nvGrpSpPr>
      <xdr:grpSpPr bwMode="auto">
        <a:xfrm>
          <a:off x="342900" y="1927860"/>
          <a:ext cx="5278627" cy="1471827"/>
          <a:chOff x="158" y="204"/>
          <a:chExt cx="534" cy="149"/>
        </a:xfrm>
      </xdr:grpSpPr>
      <xdr:sp macro="" textlink="">
        <xdr:nvSpPr>
          <xdr:cNvPr id="3" name="Text Box 9">
            <a:extLst>
              <a:ext uri="{FF2B5EF4-FFF2-40B4-BE49-F238E27FC236}">
                <a16:creationId xmlns:a16="http://schemas.microsoft.com/office/drawing/2014/main" id="{00000000-0008-0000-0200-000003000000}"/>
              </a:ext>
            </a:extLst>
          </xdr:cNvPr>
          <xdr:cNvSpPr txBox="1">
            <a:spLocks noChangeArrowheads="1"/>
          </xdr:cNvSpPr>
        </xdr:nvSpPr>
        <xdr:spPr bwMode="auto">
          <a:xfrm>
            <a:off x="162" y="234"/>
            <a:ext cx="137" cy="9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100" b="0" i="0" strike="noStrike">
                <a:solidFill>
                  <a:srgbClr val="000000"/>
                </a:solidFill>
                <a:latin typeface="Arial"/>
                <a:cs typeface="Arial"/>
              </a:rPr>
              <a:t>LightCounting Ethernet Transceiver Forecast</a:t>
            </a:r>
          </a:p>
          <a:p>
            <a:pPr algn="ctr" rtl="0">
              <a:defRPr sz="1000"/>
            </a:pPr>
            <a:endParaRPr lang="en-US" sz="11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00000000-0008-0000-0200-000004000000}"/>
              </a:ext>
            </a:extLst>
          </xdr:cNvPr>
          <xdr:cNvSpPr txBox="1">
            <a:spLocks noChangeArrowheads="1"/>
          </xdr:cNvSpPr>
        </xdr:nvSpPr>
        <xdr:spPr bwMode="auto">
          <a:xfrm>
            <a:off x="567" y="241"/>
            <a:ext cx="125" cy="68"/>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Preliminary</a:t>
            </a:r>
          </a:p>
          <a:p>
            <a:pPr algn="ctr" rtl="0">
              <a:defRPr sz="1000"/>
            </a:pPr>
            <a:r>
              <a:rPr lang="en-US" sz="1200" b="0" i="0" strike="noStrike">
                <a:solidFill>
                  <a:srgbClr val="000000"/>
                </a:solidFill>
                <a:latin typeface="Arial"/>
                <a:cs typeface="Arial"/>
              </a:rPr>
              <a:t>Forecast</a:t>
            </a:r>
          </a:p>
        </xdr:txBody>
      </xdr:sp>
      <xdr:sp macro="" textlink="">
        <xdr:nvSpPr>
          <xdr:cNvPr id="5" name="Text Box 11">
            <a:extLst>
              <a:ext uri="{FF2B5EF4-FFF2-40B4-BE49-F238E27FC236}">
                <a16:creationId xmlns:a16="http://schemas.microsoft.com/office/drawing/2014/main" id="{00000000-0008-0000-0200-000005000000}"/>
              </a:ext>
            </a:extLst>
          </xdr:cNvPr>
          <xdr:cNvSpPr txBox="1">
            <a:spLocks noChangeArrowheads="1"/>
          </xdr:cNvSpPr>
        </xdr:nvSpPr>
        <xdr:spPr bwMode="auto">
          <a:xfrm>
            <a:off x="323" y="204"/>
            <a:ext cx="192" cy="73"/>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ICP models for switch speeds over time</a:t>
            </a:r>
          </a:p>
        </xdr:txBody>
      </xdr:sp>
      <xdr:sp macro="" textlink="">
        <xdr:nvSpPr>
          <xdr:cNvPr id="6" name="Text Box 12">
            <a:extLst>
              <a:ext uri="{FF2B5EF4-FFF2-40B4-BE49-F238E27FC236}">
                <a16:creationId xmlns:a16="http://schemas.microsoft.com/office/drawing/2014/main" id="{00000000-0008-0000-0200-000006000000}"/>
              </a:ext>
            </a:extLst>
          </xdr:cNvPr>
          <xdr:cNvSpPr txBox="1">
            <a:spLocks noChangeArrowheads="1"/>
          </xdr:cNvSpPr>
        </xdr:nvSpPr>
        <xdr:spPr bwMode="auto">
          <a:xfrm>
            <a:off x="322" y="277"/>
            <a:ext cx="192" cy="76"/>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Interviews with industry participants</a:t>
            </a:r>
            <a:endParaRPr lang="en-US" sz="1200" b="0" i="0" strike="noStrike">
              <a:solidFill>
                <a:srgbClr val="000000"/>
              </a:solidFill>
              <a:latin typeface="Arial"/>
              <a:ea typeface="+mn-ea"/>
              <a:cs typeface="Arial"/>
            </a:endParaRPr>
          </a:p>
          <a:p>
            <a:pPr algn="ctr" rtl="0">
              <a:defRPr sz="1000"/>
            </a:pPr>
            <a:endParaRPr lang="en-US" sz="1000" b="0" i="0" strike="noStrike">
              <a:solidFill>
                <a:srgbClr val="000000"/>
              </a:solidFill>
              <a:latin typeface="Arial"/>
              <a:cs typeface="Arial"/>
            </a:endParaRPr>
          </a:p>
        </xdr:txBody>
      </xdr:sp>
      <xdr:sp macro="" textlink="">
        <xdr:nvSpPr>
          <xdr:cNvPr id="12796945" name="AutoShape 16">
            <a:extLst>
              <a:ext uri="{FF2B5EF4-FFF2-40B4-BE49-F238E27FC236}">
                <a16:creationId xmlns:a16="http://schemas.microsoft.com/office/drawing/2014/main" id="{00000000-0008-0000-0200-00001144C300}"/>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2796946" name="Line 17">
            <a:extLst>
              <a:ext uri="{FF2B5EF4-FFF2-40B4-BE49-F238E27FC236}">
                <a16:creationId xmlns:a16="http://schemas.microsoft.com/office/drawing/2014/main" id="{00000000-0008-0000-0200-00001244C300}"/>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796947" name="Line 18">
            <a:extLst>
              <a:ext uri="{FF2B5EF4-FFF2-40B4-BE49-F238E27FC236}">
                <a16:creationId xmlns:a16="http://schemas.microsoft.com/office/drawing/2014/main" id="{00000000-0008-0000-0200-00001344C300}"/>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twoCellAnchor>
    <xdr:from>
      <xdr:col>11</xdr:col>
      <xdr:colOff>514350</xdr:colOff>
      <xdr:row>11</xdr:row>
      <xdr:rowOff>123825</xdr:rowOff>
    </xdr:from>
    <xdr:to>
      <xdr:col>14</xdr:col>
      <xdr:colOff>9525</xdr:colOff>
      <xdr:row>17</xdr:row>
      <xdr:rowOff>123825</xdr:rowOff>
    </xdr:to>
    <xdr:sp macro="" textlink="">
      <xdr:nvSpPr>
        <xdr:cNvPr id="18" name="Text Box 10">
          <a:extLst>
            <a:ext uri="{FF2B5EF4-FFF2-40B4-BE49-F238E27FC236}">
              <a16:creationId xmlns:a16="http://schemas.microsoft.com/office/drawing/2014/main" id="{00000000-0008-0000-0200-000012000000}"/>
            </a:ext>
          </a:extLst>
        </xdr:cNvPr>
        <xdr:cNvSpPr txBox="1">
          <a:spLocks noChangeArrowheads="1"/>
        </xdr:cNvSpPr>
      </xdr:nvSpPr>
      <xdr:spPr bwMode="auto">
        <a:xfrm>
          <a:off x="7429500" y="2057400"/>
          <a:ext cx="1371600" cy="1028700"/>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a:t>
          </a:r>
        </a:p>
        <a:p>
          <a:pPr algn="ctr" rtl="0">
            <a:defRPr sz="1000"/>
          </a:pPr>
          <a:r>
            <a:rPr lang="en-US" sz="1200" b="0" i="0" strike="noStrike">
              <a:solidFill>
                <a:srgbClr val="000000"/>
              </a:solidFill>
              <a:latin typeface="Arial"/>
              <a:cs typeface="Arial"/>
            </a:rPr>
            <a:t>Forecast</a:t>
          </a:r>
        </a:p>
      </xdr:txBody>
    </xdr:sp>
    <xdr:clientData/>
  </xdr:twoCellAnchor>
  <xdr:twoCellAnchor>
    <xdr:from>
      <xdr:col>9</xdr:col>
      <xdr:colOff>285750</xdr:colOff>
      <xdr:row>11</xdr:row>
      <xdr:rowOff>142875</xdr:rowOff>
    </xdr:from>
    <xdr:to>
      <xdr:col>11</xdr:col>
      <xdr:colOff>209550</xdr:colOff>
      <xdr:row>13</xdr:row>
      <xdr:rowOff>34484</xdr:rowOff>
    </xdr:to>
    <xdr:sp macro="" textlink="">
      <xdr:nvSpPr>
        <xdr:cNvPr id="19" name="Text Box 11">
          <a:extLst>
            <a:ext uri="{FF2B5EF4-FFF2-40B4-BE49-F238E27FC236}">
              <a16:creationId xmlns:a16="http://schemas.microsoft.com/office/drawing/2014/main" id="{00000000-0008-0000-0200-000013000000}"/>
            </a:ext>
          </a:extLst>
        </xdr:cNvPr>
        <xdr:cNvSpPr txBox="1">
          <a:spLocks noChangeArrowheads="1"/>
        </xdr:cNvSpPr>
      </xdr:nvSpPr>
      <xdr:spPr bwMode="auto">
        <a:xfrm>
          <a:off x="6057900" y="2076450"/>
          <a:ext cx="1066800" cy="234509"/>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Sanity</a:t>
          </a:r>
          <a:r>
            <a:rPr lang="en-US" sz="1000" b="0" i="0" strike="noStrike" baseline="0">
              <a:solidFill>
                <a:srgbClr val="000000"/>
              </a:solidFill>
              <a:latin typeface="Arial"/>
              <a:cs typeface="Arial"/>
            </a:rPr>
            <a:t> checks</a:t>
          </a:r>
          <a:endParaRPr lang="en-US" sz="1000" b="0" i="0" strike="noStrike">
            <a:solidFill>
              <a:srgbClr val="000000"/>
            </a:solidFill>
            <a:latin typeface="Arial"/>
            <a:cs typeface="Arial"/>
          </a:endParaRPr>
        </a:p>
      </xdr:txBody>
    </xdr:sp>
    <xdr:clientData/>
  </xdr:twoCellAnchor>
  <xdr:twoCellAnchor>
    <xdr:from>
      <xdr:col>9</xdr:col>
      <xdr:colOff>285750</xdr:colOff>
      <xdr:row>15</xdr:row>
      <xdr:rowOff>119938</xdr:rowOff>
    </xdr:from>
    <xdr:to>
      <xdr:col>11</xdr:col>
      <xdr:colOff>209550</xdr:colOff>
      <xdr:row>17</xdr:row>
      <xdr:rowOff>47626</xdr:rowOff>
    </xdr:to>
    <xdr:sp macro="" textlink="">
      <xdr:nvSpPr>
        <xdr:cNvPr id="20" name="Text Box 12">
          <a:extLst>
            <a:ext uri="{FF2B5EF4-FFF2-40B4-BE49-F238E27FC236}">
              <a16:creationId xmlns:a16="http://schemas.microsoft.com/office/drawing/2014/main" id="{00000000-0008-0000-0200-000014000000}"/>
            </a:ext>
          </a:extLst>
        </xdr:cNvPr>
        <xdr:cNvSpPr txBox="1">
          <a:spLocks noChangeArrowheads="1"/>
        </xdr:cNvSpPr>
      </xdr:nvSpPr>
      <xdr:spPr bwMode="auto">
        <a:xfrm>
          <a:off x="6057900" y="2739313"/>
          <a:ext cx="1066800" cy="270588"/>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review</a:t>
          </a:r>
        </a:p>
        <a:p>
          <a:pPr algn="ctr" rtl="0">
            <a:defRPr sz="1000"/>
          </a:pPr>
          <a:endParaRPr lang="en-US" sz="1000" b="0" i="0" strike="noStrike">
            <a:solidFill>
              <a:srgbClr val="000000"/>
            </a:solidFill>
            <a:latin typeface="Arial"/>
            <a:cs typeface="Arial"/>
          </a:endParaRPr>
        </a:p>
      </xdr:txBody>
    </xdr:sp>
    <xdr:clientData/>
  </xdr:twoCellAnchor>
  <xdr:twoCellAnchor>
    <xdr:from>
      <xdr:col>8</xdr:col>
      <xdr:colOff>466725</xdr:colOff>
      <xdr:row>12</xdr:row>
      <xdr:rowOff>88680</xdr:rowOff>
    </xdr:from>
    <xdr:to>
      <xdr:col>9</xdr:col>
      <xdr:colOff>285750</xdr:colOff>
      <xdr:row>13</xdr:row>
      <xdr:rowOff>95250</xdr:rowOff>
    </xdr:to>
    <xdr:cxnSp macro="">
      <xdr:nvCxnSpPr>
        <xdr:cNvPr id="11" name="Straight Arrow Connector 10">
          <a:extLst>
            <a:ext uri="{FF2B5EF4-FFF2-40B4-BE49-F238E27FC236}">
              <a16:creationId xmlns:a16="http://schemas.microsoft.com/office/drawing/2014/main" id="{00000000-0008-0000-0200-00000B000000}"/>
            </a:ext>
          </a:extLst>
        </xdr:cNvPr>
        <xdr:cNvCxnSpPr>
          <a:endCxn id="19" idx="1"/>
        </xdr:cNvCxnSpPr>
      </xdr:nvCxnSpPr>
      <xdr:spPr>
        <a:xfrm flipV="1">
          <a:off x="5667375" y="2193705"/>
          <a:ext cx="390525" cy="17802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476250</xdr:colOff>
      <xdr:row>16</xdr:row>
      <xdr:rowOff>9525</xdr:rowOff>
    </xdr:from>
    <xdr:to>
      <xdr:col>9</xdr:col>
      <xdr:colOff>285750</xdr:colOff>
      <xdr:row>16</xdr:row>
      <xdr:rowOff>83782</xdr:rowOff>
    </xdr:to>
    <xdr:cxnSp macro="">
      <xdr:nvCxnSpPr>
        <xdr:cNvPr id="22" name="Straight Arrow Connector 21">
          <a:extLst>
            <a:ext uri="{FF2B5EF4-FFF2-40B4-BE49-F238E27FC236}">
              <a16:creationId xmlns:a16="http://schemas.microsoft.com/office/drawing/2014/main" id="{00000000-0008-0000-0200-000016000000}"/>
            </a:ext>
          </a:extLst>
        </xdr:cNvPr>
        <xdr:cNvCxnSpPr>
          <a:endCxn id="20" idx="1"/>
        </xdr:cNvCxnSpPr>
      </xdr:nvCxnSpPr>
      <xdr:spPr>
        <a:xfrm>
          <a:off x="5676900" y="2800350"/>
          <a:ext cx="381000" cy="7425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12</xdr:row>
      <xdr:rowOff>85725</xdr:rowOff>
    </xdr:from>
    <xdr:to>
      <xdr:col>11</xdr:col>
      <xdr:colOff>514350</xdr:colOff>
      <xdr:row>12</xdr:row>
      <xdr:rowOff>142875</xdr:rowOff>
    </xdr:to>
    <xdr:cxnSp macro="">
      <xdr:nvCxnSpPr>
        <xdr:cNvPr id="25" name="Straight Arrow Connector 24">
          <a:extLst>
            <a:ext uri="{FF2B5EF4-FFF2-40B4-BE49-F238E27FC236}">
              <a16:creationId xmlns:a16="http://schemas.microsoft.com/office/drawing/2014/main" id="{00000000-0008-0000-0200-000019000000}"/>
            </a:ext>
          </a:extLst>
        </xdr:cNvPr>
        <xdr:cNvCxnSpPr/>
      </xdr:nvCxnSpPr>
      <xdr:spPr>
        <a:xfrm>
          <a:off x="7124700" y="2190750"/>
          <a:ext cx="304800" cy="571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15</xdr:row>
      <xdr:rowOff>152400</xdr:rowOff>
    </xdr:from>
    <xdr:to>
      <xdr:col>11</xdr:col>
      <xdr:colOff>514350</xdr:colOff>
      <xdr:row>16</xdr:row>
      <xdr:rowOff>85725</xdr:rowOff>
    </xdr:to>
    <xdr:cxnSp macro="">
      <xdr:nvCxnSpPr>
        <xdr:cNvPr id="27" name="Straight Arrow Connector 26">
          <a:extLst>
            <a:ext uri="{FF2B5EF4-FFF2-40B4-BE49-F238E27FC236}">
              <a16:creationId xmlns:a16="http://schemas.microsoft.com/office/drawing/2014/main" id="{00000000-0008-0000-0200-00001B000000}"/>
            </a:ext>
          </a:extLst>
        </xdr:cNvPr>
        <xdr:cNvCxnSpPr/>
      </xdr:nvCxnSpPr>
      <xdr:spPr>
        <a:xfrm flipV="1">
          <a:off x="7124700" y="2771775"/>
          <a:ext cx="304800" cy="1047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453571</xdr:colOff>
      <xdr:row>0</xdr:row>
      <xdr:rowOff>72571</xdr:rowOff>
    </xdr:from>
    <xdr:to>
      <xdr:col>15</xdr:col>
      <xdr:colOff>4317</xdr:colOff>
      <xdr:row>3</xdr:row>
      <xdr:rowOff>111915</xdr:rowOff>
    </xdr:to>
    <xdr:pic>
      <xdr:nvPicPr>
        <xdr:cNvPr id="21" name="Picture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1"/>
        <a:stretch>
          <a:fillRect/>
        </a:stretch>
      </xdr:blipFill>
      <xdr:spPr>
        <a:xfrm>
          <a:off x="6948714" y="72571"/>
          <a:ext cx="2870889" cy="6289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807356</xdr:colOff>
      <xdr:row>0</xdr:row>
      <xdr:rowOff>96520</xdr:rowOff>
    </xdr:from>
    <xdr:to>
      <xdr:col>6</xdr:col>
      <xdr:colOff>183967</xdr:colOff>
      <xdr:row>3</xdr:row>
      <xdr:rowOff>135864</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7391036" y="96520"/>
          <a:ext cx="3293291" cy="633704"/>
        </a:xfrm>
        <a:prstGeom prst="rect">
          <a:avLst/>
        </a:prstGeom>
      </xdr:spPr>
    </xdr:pic>
    <xdr:clientData/>
  </xdr:twoCellAnchor>
  <xdr:twoCellAnchor editAs="oneCell">
    <xdr:from>
      <xdr:col>2</xdr:col>
      <xdr:colOff>0</xdr:colOff>
      <xdr:row>13</xdr:row>
      <xdr:rowOff>0</xdr:rowOff>
    </xdr:from>
    <xdr:to>
      <xdr:col>4</xdr:col>
      <xdr:colOff>578365</xdr:colOff>
      <xdr:row>30</xdr:row>
      <xdr:rowOff>56066</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a:fillRect/>
        </a:stretch>
      </xdr:blipFill>
      <xdr:spPr>
        <a:xfrm>
          <a:off x="1333500" y="2413000"/>
          <a:ext cx="5944115" cy="2862766"/>
        </a:xfrm>
        <a:prstGeom prst="rect">
          <a:avLst/>
        </a:prstGeom>
      </xdr:spPr>
    </xdr:pic>
    <xdr:clientData/>
  </xdr:twoCellAnchor>
  <xdr:twoCellAnchor>
    <xdr:from>
      <xdr:col>2</xdr:col>
      <xdr:colOff>182564</xdr:colOff>
      <xdr:row>11</xdr:row>
      <xdr:rowOff>127001</xdr:rowOff>
    </xdr:from>
    <xdr:to>
      <xdr:col>3</xdr:col>
      <xdr:colOff>1936751</xdr:colOff>
      <xdr:row>18</xdr:row>
      <xdr:rowOff>15876</xdr:rowOff>
    </xdr:to>
    <xdr:sp macro="" textlink="">
      <xdr:nvSpPr>
        <xdr:cNvPr id="6" name="Oval 5">
          <a:extLst>
            <a:ext uri="{FF2B5EF4-FFF2-40B4-BE49-F238E27FC236}">
              <a16:creationId xmlns:a16="http://schemas.microsoft.com/office/drawing/2014/main" id="{00000000-0008-0000-0300-000006000000}"/>
            </a:ext>
          </a:extLst>
        </xdr:cNvPr>
        <xdr:cNvSpPr/>
      </xdr:nvSpPr>
      <xdr:spPr>
        <a:xfrm>
          <a:off x="1516064" y="2209801"/>
          <a:ext cx="2986087" cy="10445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2095500</xdr:colOff>
      <xdr:row>14</xdr:row>
      <xdr:rowOff>119064</xdr:rowOff>
    </xdr:from>
    <xdr:to>
      <xdr:col>3</xdr:col>
      <xdr:colOff>3000375</xdr:colOff>
      <xdr:row>14</xdr:row>
      <xdr:rowOff>127000</xdr:rowOff>
    </xdr:to>
    <xdr:cxnSp macro="">
      <xdr:nvCxnSpPr>
        <xdr:cNvPr id="7" name="Straight Arrow Connector 6">
          <a:extLst>
            <a:ext uri="{FF2B5EF4-FFF2-40B4-BE49-F238E27FC236}">
              <a16:creationId xmlns:a16="http://schemas.microsoft.com/office/drawing/2014/main" id="{00000000-0008-0000-0300-000007000000}"/>
            </a:ext>
          </a:extLst>
        </xdr:cNvPr>
        <xdr:cNvCxnSpPr/>
      </xdr:nvCxnSpPr>
      <xdr:spPr>
        <a:xfrm flipH="1" flipV="1">
          <a:off x="4660900" y="2697164"/>
          <a:ext cx="904875" cy="7936"/>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3000374</xdr:colOff>
      <xdr:row>13</xdr:row>
      <xdr:rowOff>79374</xdr:rowOff>
    </xdr:from>
    <xdr:to>
      <xdr:col>5</xdr:col>
      <xdr:colOff>984250</xdr:colOff>
      <xdr:row>16</xdr:row>
      <xdr:rowOff>103186</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5565774" y="2492374"/>
          <a:ext cx="4168776" cy="5191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This forecast is for switch chips used in these high-performance</a:t>
          </a:r>
          <a:r>
            <a:rPr lang="en-US" sz="1200" baseline="0"/>
            <a:t> Ethernet switches used in hyper-scale datacenters</a:t>
          </a:r>
          <a:endParaRPr lang="en-US" sz="12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762000</xdr:colOff>
      <xdr:row>0</xdr:row>
      <xdr:rowOff>19232</xdr:rowOff>
    </xdr:from>
    <xdr:to>
      <xdr:col>11</xdr:col>
      <xdr:colOff>233370</xdr:colOff>
      <xdr:row>3</xdr:row>
      <xdr:rowOff>30274</xdr:rowOff>
    </xdr:to>
    <xdr:pic>
      <xdr:nvPicPr>
        <xdr:cNvPr id="47" name="Picture 46">
          <a:extLst>
            <a:ext uri="{FF2B5EF4-FFF2-40B4-BE49-F238E27FC236}">
              <a16:creationId xmlns:a16="http://schemas.microsoft.com/office/drawing/2014/main" id="{00000000-0008-0000-0400-00002F000000}"/>
            </a:ext>
          </a:extLst>
        </xdr:cNvPr>
        <xdr:cNvPicPr>
          <a:picLocks noChangeAspect="1"/>
        </xdr:cNvPicPr>
      </xdr:nvPicPr>
      <xdr:blipFill>
        <a:blip xmlns:r="http://schemas.openxmlformats.org/officeDocument/2006/relationships" r:embed="rId1"/>
        <a:stretch>
          <a:fillRect/>
        </a:stretch>
      </xdr:blipFill>
      <xdr:spPr>
        <a:xfrm>
          <a:off x="8435340" y="19232"/>
          <a:ext cx="2824170" cy="613022"/>
        </a:xfrm>
        <a:prstGeom prst="rect">
          <a:avLst/>
        </a:prstGeom>
      </xdr:spPr>
    </xdr:pic>
    <xdr:clientData/>
  </xdr:twoCellAnchor>
  <xdr:twoCellAnchor>
    <xdr:from>
      <xdr:col>1</xdr:col>
      <xdr:colOff>32542</xdr:colOff>
      <xdr:row>7</xdr:row>
      <xdr:rowOff>39687</xdr:rowOff>
    </xdr:from>
    <xdr:to>
      <xdr:col>4</xdr:col>
      <xdr:colOff>23814</xdr:colOff>
      <xdr:row>24</xdr:row>
      <xdr:rowOff>65087</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103187</xdr:colOff>
      <xdr:row>7</xdr:row>
      <xdr:rowOff>14741</xdr:rowOff>
    </xdr:from>
    <xdr:to>
      <xdr:col>9</xdr:col>
      <xdr:colOff>833437</xdr:colOff>
      <xdr:row>24</xdr:row>
      <xdr:rowOff>52841</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209550</xdr:colOff>
      <xdr:row>169</xdr:row>
      <xdr:rowOff>146050</xdr:rowOff>
    </xdr:from>
    <xdr:to>
      <xdr:col>9</xdr:col>
      <xdr:colOff>127000</xdr:colOff>
      <xdr:row>187</xdr:row>
      <xdr:rowOff>127000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295728</xdr:colOff>
      <xdr:row>225</xdr:row>
      <xdr:rowOff>152398</xdr:rowOff>
    </xdr:from>
    <xdr:to>
      <xdr:col>5</xdr:col>
      <xdr:colOff>745067</xdr:colOff>
      <xdr:row>241</xdr:row>
      <xdr:rowOff>33865</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135467</xdr:colOff>
      <xdr:row>225</xdr:row>
      <xdr:rowOff>160866</xdr:rowOff>
    </xdr:from>
    <xdr:to>
      <xdr:col>2</xdr:col>
      <xdr:colOff>292705</xdr:colOff>
      <xdr:row>241</xdr:row>
      <xdr:rowOff>33867</xdr:rowOff>
    </xdr:to>
    <xdr:graphicFrame macro="">
      <xdr:nvGraphicFramePr>
        <xdr:cNvPr id="10" name="Chart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800100</xdr:colOff>
      <xdr:row>40</xdr:row>
      <xdr:rowOff>160867</xdr:rowOff>
    </xdr:from>
    <xdr:to>
      <xdr:col>17</xdr:col>
      <xdr:colOff>480182</xdr:colOff>
      <xdr:row>56</xdr:row>
      <xdr:rowOff>59267</xdr:rowOff>
    </xdr:to>
    <xdr:graphicFrame macro="">
      <xdr:nvGraphicFramePr>
        <xdr:cNvPr id="6" name="Chart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63499</xdr:colOff>
      <xdr:row>226</xdr:row>
      <xdr:rowOff>40744</xdr:rowOff>
    </xdr:from>
    <xdr:to>
      <xdr:col>10</xdr:col>
      <xdr:colOff>222780</xdr:colOff>
      <xdr:row>241</xdr:row>
      <xdr:rowOff>23811</xdr:rowOff>
    </xdr:to>
    <xdr:graphicFrame macro="">
      <xdr:nvGraphicFramePr>
        <xdr:cNvPr id="12" name="Chart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809625</xdr:colOff>
      <xdr:row>57</xdr:row>
      <xdr:rowOff>33338</xdr:rowOff>
    </xdr:from>
    <xdr:to>
      <xdr:col>17</xdr:col>
      <xdr:colOff>555625</xdr:colOff>
      <xdr:row>72</xdr:row>
      <xdr:rowOff>109538</xdr:rowOff>
    </xdr:to>
    <xdr:graphicFrame macro="">
      <xdr:nvGraphicFramePr>
        <xdr:cNvPr id="11" name="Chart 10">
          <a:extLst>
            <a:ext uri="{FF2B5EF4-FFF2-40B4-BE49-F238E27FC236}">
              <a16:creationId xmlns:a16="http://schemas.microsoft.com/office/drawing/2014/main" id="{00000000-0008-0000-04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24605</xdr:colOff>
      <xdr:row>80</xdr:row>
      <xdr:rowOff>130402</xdr:rowOff>
    </xdr:from>
    <xdr:to>
      <xdr:col>4</xdr:col>
      <xdr:colOff>29483</xdr:colOff>
      <xdr:row>97</xdr:row>
      <xdr:rowOff>119516</xdr:rowOff>
    </xdr:to>
    <xdr:graphicFrame macro="">
      <xdr:nvGraphicFramePr>
        <xdr:cNvPr id="13" name="Chart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153079</xdr:colOff>
      <xdr:row>80</xdr:row>
      <xdr:rowOff>114528</xdr:rowOff>
    </xdr:from>
    <xdr:to>
      <xdr:col>9</xdr:col>
      <xdr:colOff>793749</xdr:colOff>
      <xdr:row>97</xdr:row>
      <xdr:rowOff>116342</xdr:rowOff>
    </xdr:to>
    <xdr:graphicFrame macro="">
      <xdr:nvGraphicFramePr>
        <xdr:cNvPr id="14" name="Chart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168729</xdr:colOff>
      <xdr:row>80</xdr:row>
      <xdr:rowOff>99786</xdr:rowOff>
    </xdr:from>
    <xdr:to>
      <xdr:col>16</xdr:col>
      <xdr:colOff>653144</xdr:colOff>
      <xdr:row>97</xdr:row>
      <xdr:rowOff>148771</xdr:rowOff>
    </xdr:to>
    <xdr:graphicFrame macro="">
      <xdr:nvGraphicFramePr>
        <xdr:cNvPr id="15" name="Chart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16</xdr:col>
      <xdr:colOff>734784</xdr:colOff>
      <xdr:row>80</xdr:row>
      <xdr:rowOff>79829</xdr:rowOff>
    </xdr:from>
    <xdr:to>
      <xdr:col>22</xdr:col>
      <xdr:colOff>86177</xdr:colOff>
      <xdr:row>97</xdr:row>
      <xdr:rowOff>119743</xdr:rowOff>
    </xdr:to>
    <xdr:graphicFrame macro="">
      <xdr:nvGraphicFramePr>
        <xdr:cNvPr id="16" name="Chart 15">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167479</xdr:colOff>
      <xdr:row>127</xdr:row>
      <xdr:rowOff>0</xdr:rowOff>
    </xdr:from>
    <xdr:to>
      <xdr:col>4</xdr:col>
      <xdr:colOff>230188</xdr:colOff>
      <xdr:row>144</xdr:row>
      <xdr:rowOff>25400</xdr:rowOff>
    </xdr:to>
    <xdr:graphicFrame macro="">
      <xdr:nvGraphicFramePr>
        <xdr:cNvPr id="17" name="Chart 16">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325438</xdr:colOff>
      <xdr:row>126</xdr:row>
      <xdr:rowOff>198438</xdr:rowOff>
    </xdr:from>
    <xdr:to>
      <xdr:col>10</xdr:col>
      <xdr:colOff>0</xdr:colOff>
      <xdr:row>144</xdr:row>
      <xdr:rowOff>92529</xdr:rowOff>
    </xdr:to>
    <xdr:graphicFrame macro="">
      <xdr:nvGraphicFramePr>
        <xdr:cNvPr id="18" name="Chart 17">
          <a:extLst>
            <a:ext uri="{FF2B5EF4-FFF2-40B4-BE49-F238E27FC236}">
              <a16:creationId xmlns:a16="http://schemas.microsoft.com/office/drawing/2014/main"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10</xdr:col>
      <xdr:colOff>798287</xdr:colOff>
      <xdr:row>128</xdr:row>
      <xdr:rowOff>70757</xdr:rowOff>
    </xdr:from>
    <xdr:to>
      <xdr:col>17</xdr:col>
      <xdr:colOff>539751</xdr:colOff>
      <xdr:row>143</xdr:row>
      <xdr:rowOff>146958</xdr:rowOff>
    </xdr:to>
    <xdr:graphicFrame macro="">
      <xdr:nvGraphicFramePr>
        <xdr:cNvPr id="20" name="Chart 19">
          <a:extLst>
            <a:ext uri="{FF2B5EF4-FFF2-40B4-BE49-F238E27FC236}">
              <a16:creationId xmlns:a16="http://schemas.microsoft.com/office/drawing/2014/main"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T46"/>
  <sheetViews>
    <sheetView showGridLines="0" tabSelected="1" zoomScaleNormal="100" zoomScalePageLayoutView="80" workbookViewId="0"/>
  </sheetViews>
  <sheetFormatPr defaultColWidth="9.21875" defaultRowHeight="13.2"/>
  <cols>
    <col min="1" max="1" width="4.44140625" customWidth="1"/>
    <col min="2" max="2" width="36.21875" customWidth="1"/>
    <col min="3" max="3" width="41.44140625" customWidth="1"/>
  </cols>
  <sheetData>
    <row r="1" spans="1:20">
      <c r="A1" s="2"/>
      <c r="B1" s="2"/>
      <c r="C1" s="2"/>
      <c r="D1" s="2"/>
      <c r="E1" s="2"/>
      <c r="F1" s="2"/>
      <c r="G1" s="2"/>
      <c r="H1" s="2"/>
      <c r="I1" s="2"/>
      <c r="J1" s="2"/>
      <c r="K1" s="2"/>
      <c r="L1" s="2"/>
      <c r="M1" s="2"/>
      <c r="N1" s="2"/>
      <c r="O1" s="2"/>
      <c r="P1" s="2"/>
      <c r="Q1" s="2"/>
      <c r="R1" s="2"/>
      <c r="S1" s="2"/>
      <c r="T1" s="2"/>
    </row>
    <row r="2" spans="1:20" ht="17.399999999999999">
      <c r="A2" s="2"/>
      <c r="B2" s="3" t="s">
        <v>17</v>
      </c>
      <c r="C2" s="2"/>
      <c r="D2" s="7"/>
      <c r="E2" s="2"/>
      <c r="F2" s="2"/>
      <c r="G2" s="2"/>
      <c r="H2" s="2"/>
      <c r="I2" s="2"/>
      <c r="J2" s="2"/>
      <c r="K2" s="2"/>
      <c r="L2" s="2"/>
      <c r="M2" s="2"/>
      <c r="N2" s="2"/>
      <c r="O2" s="2"/>
      <c r="P2" s="2"/>
      <c r="Q2" s="2"/>
      <c r="R2" s="2"/>
      <c r="S2" s="2"/>
      <c r="T2" s="2"/>
    </row>
    <row r="3" spans="1:20" ht="15.6">
      <c r="A3" s="2"/>
      <c r="B3" s="42" t="s">
        <v>90</v>
      </c>
      <c r="C3" s="2"/>
      <c r="D3" s="2"/>
      <c r="E3" s="2"/>
      <c r="F3" s="2"/>
      <c r="G3" s="2"/>
      <c r="H3" s="2"/>
      <c r="I3" s="2"/>
      <c r="J3" s="2"/>
      <c r="K3" s="2"/>
      <c r="L3" s="2"/>
      <c r="M3" s="2"/>
      <c r="N3" s="2"/>
      <c r="O3" s="2"/>
      <c r="P3" s="2"/>
      <c r="Q3" s="2"/>
      <c r="R3" s="2"/>
      <c r="S3" s="2"/>
      <c r="T3" s="2"/>
    </row>
    <row r="4" spans="1:20" ht="17.399999999999999">
      <c r="A4" s="2"/>
      <c r="B4" s="3" t="s">
        <v>31</v>
      </c>
      <c r="C4" s="2"/>
      <c r="D4" s="2"/>
      <c r="E4" s="2"/>
      <c r="F4" s="2"/>
      <c r="G4" s="2"/>
      <c r="H4" s="2"/>
      <c r="I4" s="2"/>
      <c r="J4" s="2"/>
      <c r="K4" s="2"/>
      <c r="L4" s="2"/>
      <c r="M4" s="2"/>
      <c r="N4" s="2"/>
      <c r="O4" s="2"/>
      <c r="P4" s="2"/>
      <c r="Q4" s="2"/>
      <c r="R4" s="2"/>
      <c r="S4" s="2"/>
      <c r="T4" s="2"/>
    </row>
    <row r="5" spans="1:20">
      <c r="A5" s="2"/>
      <c r="C5" s="2"/>
      <c r="D5" s="2"/>
      <c r="E5" s="2"/>
      <c r="F5" s="2"/>
      <c r="G5" s="2"/>
      <c r="I5" s="2"/>
      <c r="J5" s="2"/>
      <c r="K5" s="2"/>
      <c r="L5" s="2"/>
      <c r="M5" s="2"/>
      <c r="N5" s="2"/>
      <c r="O5" s="2"/>
      <c r="P5" s="2"/>
      <c r="Q5" s="2"/>
      <c r="R5" s="2"/>
      <c r="S5" s="2"/>
      <c r="T5" s="2"/>
    </row>
    <row r="6" spans="1:20" ht="12.75" customHeight="1">
      <c r="A6" s="2"/>
      <c r="B6" s="34"/>
      <c r="C6" s="34"/>
      <c r="D6" s="34"/>
      <c r="E6" s="34"/>
      <c r="F6" s="34"/>
      <c r="G6" s="34"/>
      <c r="H6" s="34"/>
      <c r="I6" s="34"/>
      <c r="J6" s="34"/>
      <c r="K6" s="34"/>
      <c r="L6" s="34"/>
      <c r="M6" s="34"/>
      <c r="N6" s="2"/>
      <c r="O6" s="2"/>
      <c r="P6" s="2"/>
      <c r="Q6" s="2"/>
      <c r="R6" s="2"/>
      <c r="S6" s="2"/>
      <c r="T6" s="2"/>
    </row>
    <row r="7" spans="1:20">
      <c r="A7" s="2"/>
      <c r="B7" s="34"/>
      <c r="C7" s="34"/>
      <c r="D7" s="34"/>
      <c r="E7" s="34"/>
      <c r="F7" s="34"/>
      <c r="G7" s="34"/>
      <c r="H7" s="34"/>
      <c r="I7" s="34"/>
      <c r="J7" s="34"/>
      <c r="K7" s="34"/>
      <c r="L7" s="34"/>
      <c r="M7" s="34"/>
      <c r="N7" s="2"/>
      <c r="O7" s="2"/>
      <c r="P7" s="2"/>
      <c r="Q7" s="2"/>
      <c r="R7" s="2"/>
      <c r="S7" s="2"/>
      <c r="T7" s="2"/>
    </row>
    <row r="8" spans="1:20" ht="15.6">
      <c r="A8" s="2"/>
      <c r="B8" s="26" t="s">
        <v>95</v>
      </c>
      <c r="C8" s="34"/>
      <c r="D8" s="34"/>
      <c r="E8" s="34"/>
      <c r="F8" s="34"/>
      <c r="G8" s="34"/>
      <c r="H8" s="34"/>
      <c r="I8" s="34"/>
      <c r="J8" s="34"/>
      <c r="K8" s="34"/>
      <c r="L8" s="34"/>
      <c r="M8" s="34"/>
      <c r="N8" s="2"/>
      <c r="O8" s="2"/>
      <c r="P8" s="2"/>
      <c r="Q8" s="2"/>
      <c r="R8" s="2"/>
      <c r="S8" s="2"/>
      <c r="T8" s="2"/>
    </row>
    <row r="9" spans="1:20">
      <c r="A9" s="2"/>
      <c r="B9" s="34"/>
      <c r="C9" s="34"/>
      <c r="D9" s="34"/>
      <c r="E9" s="34"/>
      <c r="F9" s="34"/>
      <c r="G9" s="34"/>
      <c r="H9" s="34"/>
      <c r="I9" s="34"/>
      <c r="J9" s="34"/>
      <c r="K9" s="34"/>
      <c r="L9" s="34"/>
      <c r="M9" s="34"/>
      <c r="N9" s="2"/>
      <c r="O9" s="2"/>
      <c r="P9" s="2"/>
      <c r="Q9" s="2"/>
      <c r="R9" s="2"/>
      <c r="S9" s="2"/>
      <c r="T9" s="2"/>
    </row>
    <row r="10" spans="1:20">
      <c r="A10" s="2"/>
      <c r="B10" s="34"/>
      <c r="C10" s="34"/>
      <c r="D10" s="34"/>
      <c r="E10" s="34"/>
      <c r="F10" s="34"/>
      <c r="G10" s="34"/>
      <c r="H10" s="34"/>
      <c r="I10" s="34"/>
      <c r="J10" s="34"/>
      <c r="K10" s="34"/>
      <c r="L10" s="34"/>
      <c r="M10" s="34"/>
      <c r="N10" s="2"/>
      <c r="O10" s="2"/>
      <c r="P10" s="2"/>
      <c r="Q10" s="2"/>
      <c r="R10" s="2"/>
      <c r="S10" s="2"/>
      <c r="T10" s="2"/>
    </row>
    <row r="11" spans="1:20" ht="24" customHeight="1">
      <c r="A11" s="2"/>
      <c r="B11" s="26" t="s">
        <v>89</v>
      </c>
      <c r="C11" s="14"/>
      <c r="D11" s="2"/>
      <c r="E11" s="24"/>
      <c r="F11" s="4"/>
      <c r="G11" s="2"/>
      <c r="H11" s="2"/>
      <c r="I11" s="2"/>
      <c r="J11" s="2"/>
      <c r="K11" s="2"/>
      <c r="L11" s="2"/>
      <c r="M11" s="2"/>
      <c r="N11" s="2"/>
      <c r="O11" s="2"/>
      <c r="P11" s="2"/>
      <c r="Q11" s="2"/>
      <c r="R11" s="2"/>
      <c r="S11" s="2"/>
      <c r="T11" s="2"/>
    </row>
    <row r="12" spans="1:20" ht="24" customHeight="1">
      <c r="A12" s="2"/>
      <c r="B12" s="14"/>
      <c r="C12" s="14"/>
      <c r="D12" s="2"/>
      <c r="E12" s="4"/>
      <c r="F12" s="4"/>
      <c r="G12" s="2"/>
      <c r="H12" s="2"/>
      <c r="I12" s="2"/>
      <c r="J12" s="2"/>
      <c r="K12" s="2"/>
      <c r="L12" s="2"/>
      <c r="M12" s="2"/>
      <c r="N12" s="2"/>
      <c r="O12" s="2"/>
      <c r="P12" s="2"/>
      <c r="Q12" s="2"/>
      <c r="R12" s="2"/>
      <c r="S12" s="2"/>
      <c r="T12" s="2"/>
    </row>
    <row r="13" spans="1:20" ht="24" customHeight="1">
      <c r="A13" s="2"/>
      <c r="C13" s="2"/>
      <c r="D13" s="2"/>
      <c r="E13" s="2"/>
      <c r="F13" s="2"/>
      <c r="G13" s="2"/>
      <c r="H13" s="2"/>
      <c r="I13" s="2"/>
      <c r="J13" s="2"/>
      <c r="K13" s="2"/>
      <c r="L13" s="2"/>
      <c r="M13" s="2"/>
      <c r="N13" s="2"/>
      <c r="O13" s="2"/>
      <c r="P13" s="2"/>
      <c r="Q13" s="2"/>
      <c r="R13" s="2"/>
      <c r="S13" s="2"/>
      <c r="T13" s="2"/>
    </row>
    <row r="14" spans="1:20" ht="15">
      <c r="A14" s="2"/>
      <c r="B14" s="25"/>
      <c r="C14" s="4"/>
      <c r="D14" s="2"/>
      <c r="E14" s="2"/>
      <c r="F14" s="2"/>
      <c r="G14" s="2"/>
      <c r="H14" s="2"/>
      <c r="I14" s="2"/>
      <c r="J14" s="2"/>
      <c r="K14" s="2"/>
      <c r="L14" s="2"/>
      <c r="M14" s="2"/>
      <c r="N14" s="2"/>
      <c r="O14" s="2"/>
      <c r="P14" s="2"/>
      <c r="Q14" s="2"/>
      <c r="R14" s="2"/>
      <c r="S14" s="2"/>
      <c r="T14" s="2"/>
    </row>
    <row r="15" spans="1:20">
      <c r="A15" s="2"/>
      <c r="C15" s="2"/>
      <c r="D15" s="2"/>
      <c r="E15" s="2"/>
      <c r="F15" s="2"/>
      <c r="G15" s="2"/>
      <c r="H15" s="2"/>
      <c r="I15" s="2"/>
      <c r="J15" s="2"/>
      <c r="K15" s="2"/>
      <c r="L15" s="2"/>
      <c r="M15" s="2"/>
      <c r="N15" s="2"/>
      <c r="O15" s="2"/>
      <c r="P15" s="2"/>
      <c r="Q15" s="2"/>
      <c r="R15" s="2"/>
      <c r="S15" s="2"/>
      <c r="T15" s="2"/>
    </row>
    <row r="16" spans="1:20" ht="18.75" customHeight="1">
      <c r="A16" s="2"/>
      <c r="D16" s="2"/>
      <c r="E16" s="2"/>
      <c r="F16" s="2"/>
      <c r="G16" s="2"/>
      <c r="H16" s="2"/>
      <c r="I16" s="2"/>
      <c r="J16" s="2"/>
      <c r="K16" s="2"/>
      <c r="L16" s="2"/>
      <c r="M16" s="2"/>
      <c r="N16" s="2"/>
      <c r="O16" s="2"/>
      <c r="P16" s="2"/>
      <c r="Q16" s="2"/>
      <c r="R16" s="2"/>
      <c r="S16" s="2"/>
      <c r="T16" s="2"/>
    </row>
    <row r="17" spans="1:20">
      <c r="A17" s="2"/>
      <c r="B17" s="23"/>
      <c r="C17" s="2"/>
      <c r="D17" s="2"/>
      <c r="E17" s="2"/>
      <c r="F17" s="2"/>
      <c r="G17" s="2"/>
      <c r="H17" s="2"/>
      <c r="I17" s="2"/>
      <c r="J17" s="2"/>
      <c r="K17" s="2"/>
      <c r="L17" s="2"/>
      <c r="M17" s="2"/>
      <c r="N17" s="2"/>
      <c r="O17" s="2"/>
      <c r="P17" s="2"/>
      <c r="Q17" s="2"/>
      <c r="R17" s="2"/>
      <c r="S17" s="2"/>
      <c r="T17" s="2"/>
    </row>
    <row r="18" spans="1:20">
      <c r="A18" s="2"/>
      <c r="D18" s="2"/>
      <c r="E18" s="2"/>
      <c r="F18" s="2"/>
      <c r="G18" s="2"/>
      <c r="H18" s="2"/>
      <c r="I18" s="2"/>
      <c r="J18" s="2"/>
      <c r="K18" s="2"/>
      <c r="L18" s="2"/>
      <c r="M18" s="2"/>
      <c r="N18" s="2"/>
      <c r="O18" s="2"/>
      <c r="P18" s="2"/>
      <c r="Q18" s="2"/>
      <c r="R18" s="2"/>
      <c r="S18" s="2"/>
      <c r="T18" s="2"/>
    </row>
    <row r="19" spans="1:20">
      <c r="A19" s="2"/>
      <c r="D19" s="2"/>
      <c r="E19" s="2"/>
      <c r="F19" s="2"/>
      <c r="G19" s="2"/>
      <c r="H19" s="2"/>
      <c r="I19" s="2"/>
      <c r="J19" s="2"/>
      <c r="K19" s="2"/>
      <c r="L19" s="2"/>
      <c r="M19" s="2"/>
      <c r="N19" s="2"/>
      <c r="O19" s="2"/>
      <c r="P19" s="2"/>
      <c r="Q19" s="2"/>
      <c r="R19" s="2"/>
      <c r="S19" s="2"/>
      <c r="T19" s="2"/>
    </row>
    <row r="20" spans="1:20">
      <c r="A20" s="2"/>
      <c r="B20" s="2"/>
      <c r="C20" s="2"/>
      <c r="D20" s="2"/>
      <c r="E20" s="2"/>
      <c r="F20" s="2"/>
      <c r="G20" s="2"/>
      <c r="H20" s="2"/>
      <c r="I20" s="2"/>
      <c r="J20" s="2"/>
      <c r="K20" s="2"/>
      <c r="L20" s="2"/>
      <c r="M20" s="2"/>
      <c r="N20" s="2"/>
      <c r="O20" s="2"/>
      <c r="P20" s="2"/>
      <c r="Q20" s="2"/>
      <c r="R20" s="2"/>
      <c r="S20" s="2"/>
      <c r="T20" s="2"/>
    </row>
    <row r="21" spans="1:20">
      <c r="A21" s="2"/>
      <c r="B21" s="2"/>
      <c r="C21" s="2"/>
      <c r="D21" s="2"/>
      <c r="E21" s="2"/>
      <c r="F21" s="2"/>
      <c r="G21" s="2"/>
      <c r="H21" s="2"/>
      <c r="I21" s="2"/>
      <c r="J21" s="2"/>
      <c r="K21" s="2"/>
      <c r="L21" s="2"/>
      <c r="M21" s="2"/>
      <c r="N21" s="2"/>
      <c r="O21" s="2"/>
      <c r="P21" s="2"/>
      <c r="Q21" s="2"/>
      <c r="R21" s="2"/>
      <c r="S21" s="2"/>
      <c r="T21" s="2"/>
    </row>
    <row r="22" spans="1:20">
      <c r="A22" s="2"/>
      <c r="B22" s="2"/>
      <c r="C22" s="2"/>
      <c r="D22" s="2"/>
      <c r="E22" s="2"/>
      <c r="F22" s="2"/>
      <c r="G22" s="2"/>
      <c r="H22" s="2"/>
      <c r="I22" s="2"/>
      <c r="J22" s="2"/>
      <c r="K22" s="2"/>
      <c r="L22" s="2"/>
      <c r="M22" s="2"/>
      <c r="N22" s="2"/>
      <c r="O22" s="2"/>
      <c r="P22" s="2"/>
      <c r="Q22" s="2"/>
      <c r="R22" s="2"/>
      <c r="S22" s="2"/>
      <c r="T22" s="2"/>
    </row>
    <row r="23" spans="1:20">
      <c r="A23" s="2"/>
      <c r="B23" s="2"/>
      <c r="C23" s="2"/>
      <c r="D23" s="2"/>
      <c r="E23" s="2"/>
      <c r="F23" s="2"/>
      <c r="G23" s="2"/>
      <c r="H23" s="2"/>
      <c r="I23" s="2"/>
      <c r="J23" s="2"/>
      <c r="K23" s="2"/>
      <c r="L23" s="2"/>
      <c r="M23" s="2"/>
      <c r="N23" s="2"/>
      <c r="O23" s="2"/>
      <c r="P23" s="2"/>
      <c r="Q23" s="2"/>
      <c r="R23" s="2"/>
      <c r="S23" s="2"/>
      <c r="T23" s="2"/>
    </row>
    <row r="24" spans="1:20">
      <c r="A24" s="2"/>
      <c r="B24" s="2"/>
      <c r="C24" s="2"/>
      <c r="D24" s="2"/>
      <c r="E24" s="2"/>
      <c r="F24" s="2"/>
      <c r="G24" s="2"/>
      <c r="H24" s="2"/>
      <c r="I24" s="2"/>
      <c r="J24" s="2"/>
      <c r="K24" s="2"/>
      <c r="L24" s="2"/>
      <c r="M24" s="2"/>
      <c r="N24" s="2"/>
      <c r="O24" s="2"/>
      <c r="P24" s="2"/>
      <c r="Q24" s="2"/>
      <c r="R24" s="2"/>
      <c r="S24" s="2"/>
      <c r="T24" s="2"/>
    </row>
    <row r="25" spans="1:20">
      <c r="A25" s="2"/>
      <c r="B25" s="2"/>
      <c r="C25" s="2"/>
      <c r="D25" s="2"/>
      <c r="E25" s="2"/>
      <c r="F25" s="2"/>
      <c r="G25" s="2"/>
      <c r="H25" s="2"/>
      <c r="I25" s="2"/>
      <c r="J25" s="2"/>
      <c r="K25" s="2"/>
      <c r="L25" s="2"/>
      <c r="M25" s="2"/>
      <c r="N25" s="2"/>
      <c r="O25" s="2"/>
      <c r="P25" s="2"/>
      <c r="Q25" s="2"/>
      <c r="R25" s="2"/>
      <c r="S25" s="2"/>
      <c r="T25" s="2"/>
    </row>
    <row r="26" spans="1:20">
      <c r="A26" s="2"/>
      <c r="B26" s="2"/>
      <c r="C26" s="2"/>
      <c r="D26" s="2"/>
      <c r="E26" s="2"/>
      <c r="F26" s="2"/>
      <c r="G26" s="2"/>
      <c r="H26" s="2"/>
      <c r="I26" s="2"/>
      <c r="J26" s="2"/>
      <c r="K26" s="2"/>
      <c r="L26" s="2"/>
      <c r="M26" s="2"/>
      <c r="N26" s="2"/>
      <c r="O26" s="2"/>
      <c r="P26" s="2"/>
      <c r="Q26" s="2"/>
      <c r="R26" s="2"/>
      <c r="S26" s="2"/>
      <c r="T26" s="2"/>
    </row>
    <row r="27" spans="1:20">
      <c r="A27" s="2"/>
      <c r="B27" s="2"/>
      <c r="C27" s="2"/>
      <c r="D27" s="2"/>
      <c r="E27" s="2"/>
      <c r="F27" s="2"/>
      <c r="G27" s="2"/>
      <c r="H27" s="2"/>
      <c r="I27" s="2"/>
      <c r="J27" s="2"/>
      <c r="K27" s="2"/>
      <c r="L27" s="2"/>
      <c r="M27" s="2"/>
      <c r="N27" s="2"/>
      <c r="O27" s="2"/>
      <c r="P27" s="2"/>
      <c r="Q27" s="2"/>
      <c r="R27" s="2"/>
      <c r="S27" s="2"/>
      <c r="T27" s="2"/>
    </row>
    <row r="28" spans="1:20">
      <c r="A28" s="2"/>
      <c r="B28" s="2"/>
      <c r="C28" s="2"/>
      <c r="D28" s="2"/>
      <c r="E28" s="2"/>
      <c r="F28" s="2"/>
      <c r="G28" s="2"/>
      <c r="H28" s="2"/>
      <c r="I28" s="2"/>
      <c r="J28" s="2"/>
      <c r="K28" s="2"/>
      <c r="L28" s="2"/>
      <c r="M28" s="2"/>
      <c r="N28" s="2"/>
      <c r="O28" s="2"/>
      <c r="P28" s="2"/>
      <c r="Q28" s="2"/>
      <c r="R28" s="2"/>
      <c r="S28" s="2"/>
      <c r="T28" s="2"/>
    </row>
    <row r="29" spans="1:20">
      <c r="A29" s="2"/>
      <c r="B29" s="2"/>
      <c r="C29" s="2"/>
      <c r="D29" s="2"/>
      <c r="E29" s="2"/>
      <c r="F29" s="2"/>
      <c r="G29" s="2"/>
      <c r="H29" s="2"/>
      <c r="I29" s="2"/>
      <c r="J29" s="2"/>
      <c r="K29" s="2"/>
      <c r="L29" s="2"/>
      <c r="M29" s="2"/>
      <c r="N29" s="2"/>
      <c r="O29" s="2"/>
      <c r="P29" s="2"/>
      <c r="Q29" s="2"/>
      <c r="R29" s="2"/>
      <c r="S29" s="2"/>
      <c r="T29" s="2"/>
    </row>
    <row r="30" spans="1:20">
      <c r="A30" s="2"/>
      <c r="B30" s="2"/>
      <c r="C30" s="2"/>
      <c r="D30" s="2"/>
      <c r="E30" s="2"/>
      <c r="F30" s="2"/>
      <c r="G30" s="2"/>
      <c r="H30" s="2"/>
      <c r="I30" s="2"/>
      <c r="J30" s="2"/>
      <c r="K30" s="2"/>
      <c r="L30" s="2"/>
      <c r="M30" s="2"/>
      <c r="N30" s="2"/>
      <c r="O30" s="2"/>
      <c r="P30" s="2"/>
      <c r="Q30" s="2"/>
      <c r="R30" s="2"/>
      <c r="S30" s="2"/>
      <c r="T30" s="2"/>
    </row>
    <row r="31" spans="1:20">
      <c r="A31" s="2"/>
      <c r="B31" s="2"/>
      <c r="C31" s="2"/>
      <c r="D31" s="2"/>
      <c r="E31" s="2"/>
      <c r="F31" s="2"/>
      <c r="G31" s="2"/>
      <c r="H31" s="2"/>
      <c r="I31" s="2"/>
      <c r="J31" s="2"/>
      <c r="K31" s="2"/>
      <c r="L31" s="2"/>
      <c r="M31" s="2"/>
      <c r="N31" s="2"/>
      <c r="O31" s="2"/>
      <c r="P31" s="2"/>
      <c r="Q31" s="2"/>
      <c r="R31" s="2"/>
      <c r="S31" s="2"/>
      <c r="T31" s="2"/>
    </row>
    <row r="32" spans="1:20">
      <c r="A32" s="2"/>
      <c r="B32" s="2"/>
      <c r="C32" s="2"/>
      <c r="D32" s="2"/>
      <c r="E32" s="2"/>
      <c r="F32" s="2"/>
      <c r="G32" s="2"/>
      <c r="H32" s="2"/>
      <c r="I32" s="2"/>
      <c r="J32" s="2"/>
      <c r="K32" s="2"/>
      <c r="L32" s="2"/>
      <c r="M32" s="2"/>
      <c r="N32" s="2"/>
      <c r="O32" s="2"/>
      <c r="P32" s="2"/>
      <c r="Q32" s="2"/>
      <c r="R32" s="2"/>
      <c r="S32" s="2"/>
      <c r="T32" s="2"/>
    </row>
    <row r="33" spans="1:20">
      <c r="A33" s="2"/>
      <c r="B33" s="2"/>
      <c r="C33" s="2"/>
      <c r="D33" s="2"/>
      <c r="E33" s="2"/>
      <c r="F33" s="2"/>
      <c r="G33" s="2"/>
      <c r="H33" s="2"/>
      <c r="I33" s="2"/>
      <c r="J33" s="2"/>
      <c r="K33" s="2"/>
      <c r="L33" s="2"/>
      <c r="M33" s="2"/>
      <c r="N33" s="2"/>
      <c r="O33" s="2"/>
      <c r="P33" s="2"/>
      <c r="Q33" s="2"/>
      <c r="R33" s="2"/>
      <c r="S33" s="2"/>
      <c r="T33" s="2"/>
    </row>
    <row r="34" spans="1:20">
      <c r="A34" s="2"/>
      <c r="B34" s="2"/>
      <c r="C34" s="2"/>
      <c r="D34" s="2"/>
      <c r="E34" s="2"/>
      <c r="F34" s="2"/>
      <c r="G34" s="2"/>
      <c r="H34" s="2"/>
      <c r="I34" s="2"/>
      <c r="J34" s="2"/>
      <c r="K34" s="2"/>
      <c r="L34" s="2"/>
      <c r="M34" s="2"/>
      <c r="N34" s="2"/>
      <c r="O34" s="2"/>
      <c r="P34" s="2"/>
      <c r="Q34" s="2"/>
      <c r="R34" s="2"/>
      <c r="S34" s="2"/>
      <c r="T34" s="2"/>
    </row>
    <row r="35" spans="1:20">
      <c r="A35" s="2"/>
      <c r="B35" s="2"/>
      <c r="C35" s="2"/>
      <c r="D35" s="2"/>
      <c r="E35" s="2"/>
      <c r="F35" s="2"/>
      <c r="G35" s="2"/>
      <c r="H35" s="2"/>
      <c r="I35" s="2"/>
      <c r="J35" s="2"/>
      <c r="K35" s="2"/>
      <c r="L35" s="2"/>
      <c r="M35" s="2"/>
      <c r="N35" s="2"/>
      <c r="O35" s="2"/>
      <c r="P35" s="2"/>
      <c r="Q35" s="2"/>
      <c r="R35" s="2"/>
      <c r="S35" s="2"/>
      <c r="T35" s="2"/>
    </row>
    <row r="36" spans="1:20">
      <c r="A36" s="2"/>
      <c r="B36" s="2"/>
      <c r="C36" s="2"/>
      <c r="D36" s="2"/>
      <c r="E36" s="2"/>
      <c r="F36" s="2"/>
      <c r="G36" s="2"/>
      <c r="H36" s="2"/>
      <c r="I36" s="2"/>
      <c r="J36" s="2"/>
      <c r="K36" s="2"/>
      <c r="L36" s="2"/>
      <c r="M36" s="2"/>
      <c r="N36" s="2"/>
      <c r="O36" s="2"/>
      <c r="P36" s="2"/>
      <c r="Q36" s="2"/>
      <c r="R36" s="2"/>
      <c r="S36" s="2"/>
      <c r="T36" s="2"/>
    </row>
    <row r="37" spans="1:20">
      <c r="A37" s="2"/>
      <c r="B37" s="2"/>
      <c r="C37" s="2"/>
      <c r="D37" s="2"/>
      <c r="E37" s="2"/>
      <c r="F37" s="2"/>
      <c r="G37" s="2"/>
      <c r="H37" s="2"/>
      <c r="I37" s="2"/>
      <c r="J37" s="2"/>
      <c r="K37" s="2"/>
      <c r="L37" s="2"/>
      <c r="M37" s="2"/>
      <c r="N37" s="2"/>
      <c r="O37" s="2"/>
      <c r="P37" s="2"/>
      <c r="Q37" s="2"/>
      <c r="R37" s="2"/>
      <c r="S37" s="2"/>
      <c r="T37" s="2"/>
    </row>
    <row r="38" spans="1:20">
      <c r="A38" s="2"/>
      <c r="B38" s="2"/>
      <c r="C38" s="2"/>
      <c r="D38" s="2"/>
      <c r="E38" s="2"/>
      <c r="F38" s="2"/>
      <c r="G38" s="2"/>
      <c r="H38" s="2"/>
      <c r="I38" s="2"/>
      <c r="J38" s="2"/>
      <c r="K38" s="2"/>
      <c r="L38" s="2"/>
      <c r="M38" s="2"/>
      <c r="N38" s="2"/>
      <c r="O38" s="2"/>
      <c r="P38" s="2"/>
      <c r="Q38" s="2"/>
      <c r="R38" s="2"/>
      <c r="S38" s="2"/>
      <c r="T38" s="2"/>
    </row>
    <row r="39" spans="1:20">
      <c r="A39" s="2"/>
      <c r="B39" s="2"/>
      <c r="C39" s="2"/>
      <c r="D39" s="2"/>
      <c r="E39" s="2"/>
      <c r="F39" s="2"/>
      <c r="G39" s="2"/>
      <c r="H39" s="2"/>
      <c r="I39" s="2"/>
      <c r="J39" s="2"/>
      <c r="K39" s="2"/>
      <c r="L39" s="2"/>
      <c r="M39" s="2"/>
      <c r="N39" s="2"/>
      <c r="O39" s="2"/>
      <c r="P39" s="2"/>
      <c r="Q39" s="2"/>
      <c r="R39" s="2"/>
      <c r="S39" s="2"/>
      <c r="T39" s="2"/>
    </row>
    <row r="40" spans="1:20">
      <c r="A40" s="2"/>
      <c r="B40" s="2"/>
      <c r="C40" s="2"/>
      <c r="D40" s="2"/>
      <c r="E40" s="2"/>
      <c r="F40" s="2"/>
      <c r="G40" s="2"/>
      <c r="H40" s="2"/>
      <c r="I40" s="2"/>
      <c r="J40" s="2"/>
      <c r="K40" s="2"/>
      <c r="L40" s="2"/>
      <c r="M40" s="2"/>
      <c r="N40" s="2"/>
      <c r="O40" s="2"/>
      <c r="P40" s="2"/>
      <c r="Q40" s="2"/>
      <c r="R40" s="2"/>
      <c r="S40" s="2"/>
      <c r="T40" s="2"/>
    </row>
    <row r="41" spans="1:20">
      <c r="A41" s="2"/>
      <c r="B41" s="2"/>
      <c r="C41" s="2"/>
      <c r="D41" s="2"/>
      <c r="E41" s="2"/>
      <c r="F41" s="2"/>
      <c r="G41" s="2"/>
      <c r="H41" s="2"/>
      <c r="I41" s="2"/>
      <c r="J41" s="2"/>
      <c r="K41" s="2"/>
      <c r="L41" s="2"/>
      <c r="M41" s="2"/>
      <c r="N41" s="2"/>
      <c r="O41" s="2"/>
      <c r="P41" s="2"/>
      <c r="Q41" s="2"/>
      <c r="R41" s="2"/>
      <c r="S41" s="2"/>
      <c r="T41" s="2"/>
    </row>
    <row r="42" spans="1:20">
      <c r="A42" s="2"/>
      <c r="B42" s="2"/>
      <c r="C42" s="2"/>
      <c r="D42" s="2"/>
      <c r="E42" s="2"/>
      <c r="F42" s="2"/>
      <c r="G42" s="2"/>
      <c r="H42" s="2"/>
      <c r="I42" s="2"/>
      <c r="J42" s="2"/>
      <c r="K42" s="2"/>
      <c r="L42" s="2"/>
      <c r="M42" s="2"/>
      <c r="N42" s="2"/>
      <c r="O42" s="2"/>
      <c r="P42" s="2"/>
      <c r="Q42" s="2"/>
      <c r="R42" s="2"/>
      <c r="S42" s="2"/>
      <c r="T42" s="2"/>
    </row>
    <row r="43" spans="1:20">
      <c r="A43" s="2"/>
      <c r="B43" s="2"/>
      <c r="C43" s="2"/>
      <c r="D43" s="2"/>
      <c r="E43" s="2"/>
      <c r="F43" s="2"/>
      <c r="G43" s="2"/>
      <c r="H43" s="2"/>
      <c r="I43" s="2"/>
      <c r="J43" s="2"/>
      <c r="K43" s="2"/>
      <c r="L43" s="2"/>
      <c r="M43" s="2"/>
      <c r="N43" s="2"/>
      <c r="O43" s="2"/>
      <c r="P43" s="2"/>
      <c r="Q43" s="2"/>
      <c r="R43" s="2"/>
      <c r="S43" s="2"/>
      <c r="T43" s="2"/>
    </row>
    <row r="44" spans="1:20">
      <c r="A44" s="2"/>
      <c r="B44" s="2"/>
      <c r="C44" s="2"/>
      <c r="D44" s="2"/>
      <c r="E44" s="2"/>
      <c r="F44" s="2"/>
      <c r="G44" s="2"/>
      <c r="H44" s="2"/>
      <c r="I44" s="2"/>
      <c r="J44" s="2"/>
      <c r="K44" s="2"/>
      <c r="L44" s="2"/>
      <c r="M44" s="2"/>
      <c r="N44" s="2"/>
      <c r="O44" s="2"/>
      <c r="P44" s="2"/>
      <c r="Q44" s="2"/>
      <c r="R44" s="2"/>
      <c r="S44" s="2"/>
      <c r="T44" s="2"/>
    </row>
    <row r="45" spans="1:20">
      <c r="A45" s="2"/>
      <c r="B45" s="2"/>
      <c r="C45" s="2"/>
      <c r="D45" s="2"/>
      <c r="E45" s="2"/>
      <c r="F45" s="2"/>
      <c r="G45" s="2"/>
      <c r="H45" s="2"/>
      <c r="I45" s="2"/>
      <c r="J45" s="2"/>
      <c r="K45" s="2"/>
      <c r="L45" s="2"/>
      <c r="M45" s="2"/>
      <c r="N45" s="2"/>
      <c r="O45" s="2"/>
      <c r="P45" s="2"/>
      <c r="Q45" s="2"/>
      <c r="R45" s="2"/>
      <c r="S45" s="2"/>
      <c r="T45" s="2"/>
    </row>
    <row r="46" spans="1:20">
      <c r="A46" s="2"/>
      <c r="B46" s="2"/>
      <c r="C46" s="2"/>
      <c r="D46" s="2"/>
      <c r="E46" s="2"/>
      <c r="F46" s="2"/>
      <c r="G46" s="2"/>
      <c r="H46" s="2"/>
      <c r="I46" s="2"/>
      <c r="J46" s="2"/>
      <c r="K46" s="2"/>
      <c r="L46" s="2"/>
      <c r="M46" s="2"/>
      <c r="N46" s="2"/>
      <c r="O46" s="2"/>
      <c r="P46" s="2"/>
      <c r="Q46" s="2"/>
      <c r="R46" s="2"/>
      <c r="S46" s="2"/>
      <c r="T46" s="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A2:O57"/>
  <sheetViews>
    <sheetView showGridLines="0" zoomScaleNormal="100" zoomScalePageLayoutView="80" workbookViewId="0"/>
  </sheetViews>
  <sheetFormatPr defaultColWidth="9.21875" defaultRowHeight="13.2"/>
  <cols>
    <col min="1" max="1" width="4.44140625" style="1" customWidth="1"/>
    <col min="2" max="2" width="16.77734375" style="1" customWidth="1"/>
    <col min="3" max="13" width="9" style="1" customWidth="1"/>
    <col min="14" max="14" width="11.44140625" style="1" bestFit="1" customWidth="1"/>
    <col min="15" max="16384" width="9.21875" style="1"/>
  </cols>
  <sheetData>
    <row r="2" spans="1:15" ht="17.399999999999999">
      <c r="B2" s="3" t="str">
        <f>'Title page'!$B$2</f>
        <v>LightCounting Switch Chip Forecast</v>
      </c>
    </row>
    <row r="3" spans="1:15" ht="15.6">
      <c r="B3" s="42" t="str">
        <f>'Title page'!$B$3</f>
        <v>Published 27 April 2023 - sample</v>
      </c>
    </row>
    <row r="4" spans="1:15" ht="17.399999999999999">
      <c r="B4" s="3" t="s">
        <v>0</v>
      </c>
    </row>
    <row r="6" spans="1:15">
      <c r="B6" s="10" t="s">
        <v>13</v>
      </c>
      <c r="C6" s="5"/>
      <c r="D6" s="5"/>
      <c r="E6" s="5"/>
      <c r="F6" s="5"/>
      <c r="G6" s="5"/>
      <c r="H6" s="5"/>
      <c r="I6" s="5"/>
      <c r="J6" s="5"/>
      <c r="K6" s="5"/>
      <c r="L6" s="5"/>
      <c r="M6" s="5"/>
      <c r="N6" s="5"/>
      <c r="O6" s="5"/>
    </row>
    <row r="7" spans="1:15">
      <c r="B7" s="10" t="s">
        <v>16</v>
      </c>
      <c r="C7" s="5"/>
      <c r="D7" s="5"/>
      <c r="E7" s="5"/>
      <c r="F7" s="5"/>
      <c r="G7" s="5"/>
      <c r="H7" s="5"/>
      <c r="I7" s="5"/>
      <c r="J7" s="5"/>
      <c r="K7" s="5"/>
      <c r="L7" s="5"/>
      <c r="M7" s="5"/>
      <c r="N7" s="5"/>
      <c r="O7" s="5"/>
    </row>
    <row r="8" spans="1:15">
      <c r="B8" s="10" t="s">
        <v>14</v>
      </c>
      <c r="C8" s="6"/>
      <c r="D8" s="6"/>
      <c r="E8" s="6"/>
      <c r="F8" s="6"/>
      <c r="G8" s="6"/>
      <c r="H8" s="6"/>
      <c r="I8" s="6"/>
      <c r="J8" s="5"/>
      <c r="K8" s="5"/>
      <c r="L8" s="5"/>
      <c r="M8" s="5"/>
      <c r="N8" s="5"/>
      <c r="O8" s="5"/>
    </row>
    <row r="9" spans="1:15">
      <c r="A9" s="10"/>
      <c r="B9" s="1" t="s">
        <v>15</v>
      </c>
      <c r="C9" s="5"/>
      <c r="D9" s="5"/>
      <c r="E9" s="5"/>
      <c r="F9" s="5"/>
      <c r="G9" s="5"/>
      <c r="H9" s="5"/>
      <c r="I9" s="5"/>
      <c r="J9" s="5"/>
      <c r="K9" s="5"/>
      <c r="L9" s="5"/>
      <c r="M9" s="5"/>
      <c r="N9" s="5"/>
      <c r="O9" s="5"/>
    </row>
    <row r="10" spans="1:15">
      <c r="B10" s="5"/>
      <c r="C10" s="5"/>
      <c r="D10" s="5"/>
      <c r="E10" s="5"/>
      <c r="F10" s="5"/>
      <c r="G10" s="5"/>
      <c r="H10" s="5"/>
      <c r="I10" s="5"/>
      <c r="J10" s="5"/>
      <c r="K10" s="5"/>
      <c r="L10" s="5"/>
      <c r="M10" s="5"/>
      <c r="N10" s="5"/>
      <c r="O10" s="5"/>
    </row>
    <row r="11" spans="1:15">
      <c r="B11" s="5"/>
      <c r="C11" s="5"/>
      <c r="D11" s="5"/>
      <c r="E11" s="5"/>
      <c r="F11" s="5"/>
      <c r="G11" s="5"/>
      <c r="H11" s="5"/>
      <c r="I11" s="5"/>
      <c r="J11" s="5"/>
      <c r="K11" s="5"/>
      <c r="L11" s="5"/>
      <c r="M11" s="5"/>
      <c r="N11" s="5"/>
      <c r="O11" s="5"/>
    </row>
    <row r="12" spans="1:15">
      <c r="B12" s="5"/>
      <c r="C12" s="5"/>
      <c r="D12" s="5"/>
      <c r="E12" s="5"/>
      <c r="F12" s="5"/>
      <c r="G12" s="5"/>
      <c r="H12" s="5"/>
      <c r="I12" s="5"/>
      <c r="J12" s="5"/>
      <c r="K12" s="5"/>
      <c r="L12" s="5"/>
      <c r="M12" s="5"/>
      <c r="N12" s="5"/>
      <c r="O12" s="5"/>
    </row>
    <row r="13" spans="1:15">
      <c r="B13" s="5"/>
      <c r="C13" s="5"/>
      <c r="D13" s="5"/>
      <c r="E13" s="5"/>
      <c r="F13" s="5"/>
      <c r="G13" s="5"/>
      <c r="H13" s="5"/>
      <c r="I13" s="5"/>
      <c r="J13" s="5"/>
      <c r="K13" s="5"/>
      <c r="L13" s="5"/>
      <c r="M13" s="5"/>
      <c r="N13" s="5"/>
      <c r="O13" s="5"/>
    </row>
    <row r="14" spans="1:15">
      <c r="B14" s="5"/>
      <c r="C14" s="5"/>
      <c r="D14" s="5"/>
      <c r="E14" s="5"/>
      <c r="F14" s="5"/>
      <c r="G14" s="5"/>
      <c r="H14" s="5"/>
      <c r="I14" s="5"/>
      <c r="J14" s="5"/>
      <c r="K14" s="5"/>
      <c r="L14" s="5"/>
      <c r="M14" s="5"/>
      <c r="N14" s="5"/>
      <c r="O14" s="5"/>
    </row>
    <row r="15" spans="1:15">
      <c r="B15" s="5"/>
      <c r="C15" s="5"/>
      <c r="D15" s="5"/>
      <c r="E15" s="5"/>
      <c r="F15" s="5"/>
      <c r="G15" s="5"/>
      <c r="H15" s="5"/>
      <c r="I15" s="5"/>
      <c r="J15" s="5"/>
      <c r="K15" s="5"/>
      <c r="L15" s="5"/>
      <c r="M15" s="5"/>
      <c r="N15" s="5"/>
      <c r="O15" s="5"/>
    </row>
    <row r="16" spans="1:15">
      <c r="B16" s="5"/>
      <c r="C16" s="5"/>
      <c r="D16" s="5"/>
      <c r="E16" s="5"/>
      <c r="F16" s="5"/>
      <c r="G16" s="5"/>
      <c r="H16" s="5"/>
      <c r="I16" s="5"/>
      <c r="J16" s="5"/>
      <c r="K16" s="5"/>
      <c r="L16" s="5"/>
      <c r="M16" s="5"/>
      <c r="N16" s="5"/>
      <c r="O16" s="5"/>
    </row>
    <row r="17" spans="2:15">
      <c r="B17" s="5"/>
      <c r="C17" s="5"/>
      <c r="D17" s="5"/>
      <c r="E17" s="5"/>
      <c r="F17" s="5"/>
      <c r="G17" s="5"/>
      <c r="H17" s="5"/>
      <c r="I17" s="5"/>
      <c r="J17" s="5"/>
      <c r="K17" s="5"/>
      <c r="L17" s="5"/>
      <c r="M17" s="5"/>
      <c r="N17" s="5"/>
      <c r="O17" s="5"/>
    </row>
    <row r="18" spans="2:15">
      <c r="B18" s="5"/>
      <c r="C18" s="5"/>
      <c r="D18" s="5"/>
      <c r="E18" s="5"/>
      <c r="F18" s="5"/>
      <c r="G18" s="5"/>
      <c r="H18" s="5"/>
      <c r="I18" s="5"/>
      <c r="J18" s="5"/>
      <c r="K18" s="5"/>
      <c r="L18" s="5"/>
      <c r="M18" s="5"/>
      <c r="N18" s="5"/>
      <c r="O18" s="5"/>
    </row>
    <row r="19" spans="2:15">
      <c r="B19" s="5"/>
      <c r="C19" s="5"/>
      <c r="D19" s="5"/>
      <c r="E19" s="5"/>
      <c r="F19" s="5"/>
      <c r="G19" s="5"/>
      <c r="H19" s="5"/>
      <c r="I19" s="5"/>
      <c r="J19" s="5"/>
      <c r="K19" s="5"/>
      <c r="L19" s="5"/>
      <c r="M19" s="5"/>
      <c r="N19" s="5"/>
      <c r="O19" s="5"/>
    </row>
    <row r="20" spans="2:15">
      <c r="B20" s="5"/>
      <c r="C20" s="5"/>
      <c r="D20" s="5"/>
      <c r="E20" s="5"/>
      <c r="F20" s="5"/>
      <c r="G20" s="5"/>
      <c r="H20" s="5"/>
      <c r="I20" s="5"/>
      <c r="J20" s="5"/>
      <c r="K20" s="5"/>
      <c r="L20" s="5"/>
      <c r="M20" s="5"/>
      <c r="N20" s="5"/>
      <c r="O20" s="5"/>
    </row>
    <row r="21" spans="2:15">
      <c r="B21" s="5"/>
      <c r="C21" s="5"/>
      <c r="D21" s="5"/>
      <c r="E21" s="5"/>
      <c r="F21" s="5"/>
      <c r="G21" s="5"/>
      <c r="H21" s="5"/>
      <c r="I21" s="5"/>
      <c r="J21" s="5"/>
      <c r="K21" s="5"/>
      <c r="L21" s="5"/>
      <c r="M21" s="5"/>
      <c r="N21" s="5"/>
      <c r="O21" s="5"/>
    </row>
    <row r="22" spans="2:15" customFormat="1">
      <c r="B22" s="8"/>
      <c r="C22" s="12"/>
      <c r="D22" s="9"/>
      <c r="E22" s="9"/>
      <c r="F22" s="9"/>
      <c r="G22" s="9"/>
      <c r="H22" s="9"/>
      <c r="I22" s="9"/>
      <c r="J22" s="9"/>
      <c r="K22" s="13"/>
    </row>
    <row r="23" spans="2:15">
      <c r="B23" s="11" t="s">
        <v>1</v>
      </c>
      <c r="C23" s="5"/>
      <c r="D23" s="5"/>
      <c r="E23" s="5"/>
      <c r="F23" s="5"/>
      <c r="G23" s="5"/>
      <c r="H23" s="5"/>
      <c r="I23" s="5"/>
      <c r="J23" s="5"/>
      <c r="K23" s="5"/>
      <c r="L23" s="5"/>
      <c r="M23" s="5"/>
      <c r="N23" s="5"/>
      <c r="O23" s="5"/>
    </row>
    <row r="24" spans="2:15">
      <c r="B24" s="5"/>
      <c r="C24" s="5"/>
      <c r="D24" s="5"/>
      <c r="E24" s="5"/>
      <c r="F24" s="5"/>
      <c r="G24" s="5"/>
      <c r="H24" s="5"/>
      <c r="I24" s="5"/>
      <c r="J24" s="5"/>
      <c r="K24" s="5"/>
      <c r="L24" s="5"/>
      <c r="M24" s="5"/>
      <c r="N24" s="5"/>
      <c r="O24" s="5"/>
    </row>
    <row r="25" spans="2:15">
      <c r="B25" s="10" t="s">
        <v>2</v>
      </c>
      <c r="C25" s="10"/>
      <c r="D25" s="10"/>
      <c r="E25" s="10"/>
      <c r="F25" s="10"/>
      <c r="G25" s="10"/>
      <c r="H25" s="10"/>
      <c r="I25" s="10"/>
      <c r="J25" s="5"/>
      <c r="K25" s="5"/>
      <c r="L25" s="5"/>
      <c r="M25" s="5"/>
      <c r="N25" s="5"/>
      <c r="O25" s="5"/>
    </row>
    <row r="26" spans="2:15">
      <c r="B26" s="10"/>
      <c r="C26" s="10"/>
      <c r="D26" s="10"/>
      <c r="E26" s="10"/>
      <c r="F26" s="10"/>
      <c r="G26" s="10"/>
      <c r="H26" s="10"/>
      <c r="I26" s="10"/>
      <c r="J26" s="5"/>
      <c r="K26" s="5"/>
      <c r="L26" s="5"/>
      <c r="M26" s="5"/>
      <c r="N26" s="5"/>
      <c r="O26" s="5"/>
    </row>
    <row r="27" spans="2:15">
      <c r="B27" s="11" t="s">
        <v>3</v>
      </c>
      <c r="C27" s="10"/>
      <c r="D27" s="10"/>
      <c r="E27" s="10"/>
      <c r="F27" s="10"/>
      <c r="G27" s="10"/>
      <c r="H27" s="10"/>
      <c r="I27" s="10"/>
      <c r="J27" s="5"/>
      <c r="K27" s="5"/>
      <c r="L27" s="5"/>
      <c r="M27" s="5"/>
      <c r="N27" s="5"/>
      <c r="O27" s="5"/>
    </row>
    <row r="28" spans="2:15">
      <c r="B28" s="11"/>
      <c r="C28" s="10"/>
      <c r="D28" s="10"/>
      <c r="E28" s="10"/>
      <c r="F28" s="10"/>
      <c r="G28" s="10"/>
      <c r="H28" s="10"/>
      <c r="I28" s="10"/>
      <c r="J28" s="5"/>
      <c r="K28" s="5"/>
      <c r="L28" s="5"/>
      <c r="M28" s="5"/>
      <c r="N28" s="5"/>
      <c r="O28" s="5"/>
    </row>
    <row r="29" spans="2:15" ht="13.5" customHeight="1">
      <c r="B29" s="62" t="s">
        <v>4</v>
      </c>
      <c r="C29" s="62"/>
      <c r="D29" s="62"/>
      <c r="E29" s="62"/>
      <c r="F29" s="62"/>
      <c r="G29" s="62"/>
      <c r="H29" s="62"/>
      <c r="I29" s="62"/>
      <c r="J29" s="5"/>
      <c r="K29" s="5"/>
      <c r="L29" s="5"/>
      <c r="M29" s="5"/>
      <c r="N29" s="5"/>
      <c r="O29" s="5"/>
    </row>
    <row r="30" spans="2:15">
      <c r="B30" s="62"/>
      <c r="C30" s="62"/>
      <c r="D30" s="62"/>
      <c r="E30" s="62"/>
      <c r="F30" s="62"/>
      <c r="G30" s="62"/>
      <c r="H30" s="62"/>
      <c r="I30" s="62"/>
      <c r="J30" s="5"/>
      <c r="K30" s="5"/>
      <c r="L30" s="5"/>
      <c r="M30" s="5"/>
      <c r="N30" s="5"/>
      <c r="O30" s="5"/>
    </row>
    <row r="31" spans="2:15">
      <c r="B31" s="62"/>
      <c r="C31" s="62"/>
      <c r="D31" s="62"/>
      <c r="E31" s="62"/>
      <c r="F31" s="62"/>
      <c r="G31" s="62"/>
      <c r="H31" s="62"/>
      <c r="I31" s="62"/>
      <c r="J31" s="5"/>
      <c r="K31" s="5"/>
      <c r="L31" s="5"/>
      <c r="M31" s="5"/>
      <c r="N31" s="5"/>
      <c r="O31" s="5"/>
    </row>
    <row r="32" spans="2:15">
      <c r="B32" s="62"/>
      <c r="C32" s="62"/>
      <c r="D32" s="62"/>
      <c r="E32" s="62"/>
      <c r="F32" s="62"/>
      <c r="G32" s="62"/>
      <c r="H32" s="62"/>
      <c r="I32" s="62"/>
      <c r="J32" s="5"/>
      <c r="K32" s="5"/>
      <c r="L32" s="5"/>
      <c r="M32" s="5"/>
      <c r="N32" s="5"/>
      <c r="O32" s="5"/>
    </row>
    <row r="33" spans="2:15">
      <c r="B33" s="10"/>
      <c r="C33" s="10"/>
      <c r="D33" s="10"/>
      <c r="E33" s="10"/>
      <c r="F33" s="10"/>
      <c r="G33" s="10"/>
      <c r="H33" s="10"/>
      <c r="I33" s="10"/>
      <c r="J33" s="5"/>
      <c r="K33" s="5"/>
      <c r="L33" s="5"/>
      <c r="M33" s="5"/>
      <c r="N33" s="5"/>
      <c r="O33" s="5"/>
    </row>
    <row r="34" spans="2:15">
      <c r="B34" s="11" t="s">
        <v>5</v>
      </c>
      <c r="C34" s="10"/>
      <c r="D34" s="10"/>
      <c r="E34" s="10"/>
      <c r="F34" s="10"/>
      <c r="G34" s="10"/>
      <c r="H34" s="10"/>
      <c r="I34" s="10"/>
      <c r="J34" s="5"/>
      <c r="K34" s="5"/>
      <c r="L34" s="5"/>
      <c r="M34" s="5"/>
      <c r="N34" s="5"/>
      <c r="O34" s="5"/>
    </row>
    <row r="35" spans="2:15" ht="13.5" customHeight="1">
      <c r="B35" s="62" t="s">
        <v>6</v>
      </c>
      <c r="C35" s="62"/>
      <c r="D35" s="62"/>
      <c r="E35" s="62"/>
      <c r="F35" s="62"/>
      <c r="G35" s="62"/>
      <c r="H35" s="62"/>
      <c r="I35" s="62"/>
      <c r="J35" s="5"/>
      <c r="K35" s="5"/>
      <c r="L35" s="5"/>
      <c r="M35" s="5"/>
      <c r="N35" s="5"/>
      <c r="O35" s="5"/>
    </row>
    <row r="36" spans="2:15">
      <c r="B36" s="62"/>
      <c r="C36" s="62"/>
      <c r="D36" s="62"/>
      <c r="E36" s="62"/>
      <c r="F36" s="62"/>
      <c r="G36" s="62"/>
      <c r="H36" s="62"/>
      <c r="I36" s="62"/>
      <c r="J36" s="5"/>
      <c r="K36" s="5"/>
      <c r="L36" s="5"/>
      <c r="M36" s="5"/>
      <c r="N36" s="5"/>
      <c r="O36" s="5"/>
    </row>
    <row r="37" spans="2:15">
      <c r="B37" s="62"/>
      <c r="C37" s="62"/>
      <c r="D37" s="62"/>
      <c r="E37" s="62"/>
      <c r="F37" s="62"/>
      <c r="G37" s="62"/>
      <c r="H37" s="62"/>
      <c r="I37" s="62"/>
      <c r="J37" s="5"/>
      <c r="K37" s="5"/>
      <c r="L37" s="5"/>
      <c r="M37" s="5"/>
      <c r="N37" s="5"/>
      <c r="O37" s="5"/>
    </row>
    <row r="38" spans="2:15">
      <c r="B38" s="62"/>
      <c r="C38" s="62"/>
      <c r="D38" s="62"/>
      <c r="E38" s="62"/>
      <c r="F38" s="62"/>
      <c r="G38" s="62"/>
      <c r="H38" s="62"/>
      <c r="I38" s="62"/>
      <c r="J38" s="5"/>
      <c r="K38" s="5"/>
      <c r="L38" s="5"/>
      <c r="M38" s="5"/>
      <c r="N38" s="5"/>
      <c r="O38" s="5"/>
    </row>
    <row r="39" spans="2:15">
      <c r="B39" s="10"/>
      <c r="C39" s="10"/>
      <c r="D39" s="10"/>
      <c r="E39" s="10"/>
      <c r="F39" s="10"/>
      <c r="G39" s="10"/>
      <c r="H39" s="10"/>
      <c r="I39" s="10"/>
      <c r="J39" s="5"/>
      <c r="K39" s="5"/>
      <c r="L39" s="5"/>
      <c r="M39" s="5"/>
      <c r="N39" s="5"/>
      <c r="O39" s="5"/>
    </row>
    <row r="40" spans="2:15">
      <c r="B40" s="11" t="s">
        <v>7</v>
      </c>
      <c r="C40" s="10"/>
      <c r="D40" s="10"/>
      <c r="E40" s="10"/>
      <c r="F40" s="10"/>
      <c r="G40" s="10"/>
      <c r="H40" s="10"/>
      <c r="I40" s="10"/>
      <c r="J40" s="5"/>
      <c r="K40" s="5"/>
      <c r="L40" s="5"/>
      <c r="M40" s="5"/>
      <c r="N40" s="5"/>
      <c r="O40" s="5"/>
    </row>
    <row r="41" spans="2:15" ht="13.5" customHeight="1">
      <c r="B41" s="62" t="s">
        <v>8</v>
      </c>
      <c r="C41" s="62"/>
      <c r="D41" s="62"/>
      <c r="E41" s="62"/>
      <c r="F41" s="62"/>
      <c r="G41" s="62"/>
      <c r="H41" s="62"/>
      <c r="I41" s="62"/>
      <c r="J41" s="5"/>
      <c r="K41" s="5"/>
      <c r="L41" s="5"/>
      <c r="M41" s="5"/>
      <c r="N41" s="5"/>
      <c r="O41" s="5"/>
    </row>
    <row r="42" spans="2:15">
      <c r="B42" s="62"/>
      <c r="C42" s="62"/>
      <c r="D42" s="62"/>
      <c r="E42" s="62"/>
      <c r="F42" s="62"/>
      <c r="G42" s="62"/>
      <c r="H42" s="62"/>
      <c r="I42" s="62"/>
      <c r="J42" s="5"/>
      <c r="K42" s="5"/>
      <c r="L42" s="5"/>
      <c r="M42" s="5"/>
      <c r="N42" s="5"/>
      <c r="O42" s="5"/>
    </row>
    <row r="43" spans="2:15">
      <c r="B43" s="62"/>
      <c r="C43" s="62"/>
      <c r="D43" s="62"/>
      <c r="E43" s="62"/>
      <c r="F43" s="62"/>
      <c r="G43" s="62"/>
      <c r="H43" s="62"/>
      <c r="I43" s="62"/>
      <c r="J43" s="5"/>
      <c r="K43" s="5"/>
      <c r="L43" s="5"/>
      <c r="M43" s="5"/>
      <c r="N43" s="5"/>
      <c r="O43" s="5"/>
    </row>
    <row r="44" spans="2:15">
      <c r="B44" s="62"/>
      <c r="C44" s="62"/>
      <c r="D44" s="62"/>
      <c r="E44" s="62"/>
      <c r="F44" s="62"/>
      <c r="G44" s="62"/>
      <c r="H44" s="62"/>
      <c r="I44" s="62"/>
      <c r="J44" s="5"/>
      <c r="K44" s="5"/>
      <c r="L44" s="5"/>
      <c r="M44" s="5"/>
      <c r="N44" s="5"/>
      <c r="O44" s="5"/>
    </row>
    <row r="45" spans="2:15">
      <c r="B45" s="62"/>
      <c r="C45" s="62"/>
      <c r="D45" s="62"/>
      <c r="E45" s="62"/>
      <c r="F45" s="62"/>
      <c r="G45" s="62"/>
      <c r="H45" s="62"/>
      <c r="I45" s="62"/>
      <c r="J45" s="5"/>
      <c r="K45" s="5"/>
      <c r="L45" s="5"/>
      <c r="M45" s="5"/>
      <c r="N45" s="5"/>
      <c r="O45" s="5"/>
    </row>
    <row r="46" spans="2:15">
      <c r="B46" s="10"/>
      <c r="C46" s="10"/>
      <c r="D46" s="10"/>
      <c r="E46" s="10"/>
      <c r="F46" s="10"/>
      <c r="G46" s="10"/>
      <c r="H46" s="10"/>
      <c r="I46" s="10"/>
      <c r="J46" s="5"/>
      <c r="K46" s="5"/>
      <c r="L46" s="5"/>
      <c r="M46" s="5"/>
      <c r="N46" s="5"/>
      <c r="O46" s="5"/>
    </row>
    <row r="47" spans="2:15">
      <c r="B47" s="11" t="s">
        <v>9</v>
      </c>
      <c r="C47" s="10"/>
      <c r="D47" s="10"/>
      <c r="E47" s="10"/>
      <c r="F47" s="10"/>
      <c r="G47" s="10"/>
      <c r="H47" s="10"/>
      <c r="I47" s="10"/>
      <c r="J47" s="5"/>
      <c r="K47" s="5"/>
      <c r="L47" s="5"/>
      <c r="M47" s="5"/>
      <c r="N47" s="5"/>
      <c r="O47" s="5"/>
    </row>
    <row r="48" spans="2:15" ht="13.5" customHeight="1">
      <c r="B48" s="62" t="s">
        <v>10</v>
      </c>
      <c r="C48" s="62"/>
      <c r="D48" s="62"/>
      <c r="E48" s="62"/>
      <c r="F48" s="62"/>
      <c r="G48" s="62"/>
      <c r="H48" s="62"/>
      <c r="I48" s="62"/>
      <c r="J48" s="5"/>
      <c r="K48" s="5"/>
      <c r="L48" s="5"/>
      <c r="M48" s="5"/>
      <c r="N48" s="5"/>
      <c r="O48" s="5"/>
    </row>
    <row r="49" spans="2:15">
      <c r="B49" s="62"/>
      <c r="C49" s="62"/>
      <c r="D49" s="62"/>
      <c r="E49" s="62"/>
      <c r="F49" s="62"/>
      <c r="G49" s="62"/>
      <c r="H49" s="62"/>
      <c r="I49" s="62"/>
      <c r="J49" s="5"/>
      <c r="K49" s="5"/>
      <c r="L49" s="5"/>
      <c r="M49" s="5"/>
      <c r="N49" s="5"/>
      <c r="O49" s="5"/>
    </row>
    <row r="50" spans="2:15">
      <c r="B50" s="62"/>
      <c r="C50" s="62"/>
      <c r="D50" s="62"/>
      <c r="E50" s="62"/>
      <c r="F50" s="62"/>
      <c r="G50" s="62"/>
      <c r="H50" s="62"/>
      <c r="I50" s="62"/>
      <c r="J50" s="5"/>
      <c r="K50" s="5"/>
      <c r="L50" s="5"/>
      <c r="M50" s="5"/>
      <c r="N50" s="5"/>
      <c r="O50" s="5"/>
    </row>
    <row r="51" spans="2:15">
      <c r="B51" s="62"/>
      <c r="C51" s="62"/>
      <c r="D51" s="62"/>
      <c r="E51" s="62"/>
      <c r="F51" s="62"/>
      <c r="G51" s="62"/>
      <c r="H51" s="62"/>
      <c r="I51" s="62"/>
      <c r="J51" s="5"/>
      <c r="K51" s="5"/>
      <c r="L51" s="5"/>
      <c r="M51" s="5"/>
      <c r="N51" s="5"/>
      <c r="O51" s="5"/>
    </row>
    <row r="52" spans="2:15">
      <c r="B52" s="10"/>
      <c r="C52" s="10"/>
      <c r="D52" s="10"/>
      <c r="E52" s="10"/>
      <c r="F52" s="10"/>
      <c r="G52" s="10"/>
      <c r="H52" s="10"/>
      <c r="I52" s="10"/>
      <c r="J52" s="5"/>
      <c r="K52" s="5"/>
      <c r="L52" s="5"/>
      <c r="M52" s="5"/>
      <c r="N52" s="5"/>
      <c r="O52" s="5"/>
    </row>
    <row r="53" spans="2:15">
      <c r="B53" s="11" t="s">
        <v>11</v>
      </c>
      <c r="C53" s="10"/>
      <c r="D53" s="10"/>
      <c r="E53" s="10"/>
      <c r="F53" s="10"/>
      <c r="G53" s="10"/>
      <c r="H53" s="10"/>
      <c r="I53" s="10"/>
      <c r="J53" s="5"/>
      <c r="K53" s="5"/>
      <c r="L53" s="5"/>
      <c r="M53" s="5"/>
      <c r="N53" s="5"/>
      <c r="O53" s="5"/>
    </row>
    <row r="54" spans="2:15" ht="13.5" customHeight="1">
      <c r="B54" s="62" t="s">
        <v>12</v>
      </c>
      <c r="C54" s="62"/>
      <c r="D54" s="62"/>
      <c r="E54" s="62"/>
      <c r="F54" s="62"/>
      <c r="G54" s="62"/>
      <c r="H54" s="62"/>
      <c r="I54" s="62"/>
      <c r="J54" s="5"/>
      <c r="K54" s="5"/>
      <c r="L54" s="5"/>
      <c r="M54" s="5"/>
      <c r="N54" s="5"/>
      <c r="O54" s="5"/>
    </row>
    <row r="55" spans="2:15">
      <c r="B55" s="62"/>
      <c r="C55" s="62"/>
      <c r="D55" s="62"/>
      <c r="E55" s="62"/>
      <c r="F55" s="62"/>
      <c r="G55" s="62"/>
      <c r="H55" s="62"/>
      <c r="I55" s="62"/>
      <c r="J55" s="5"/>
      <c r="K55" s="5"/>
      <c r="L55" s="5"/>
      <c r="M55" s="5"/>
      <c r="N55" s="5"/>
      <c r="O55" s="5"/>
    </row>
    <row r="56" spans="2:15">
      <c r="B56" s="62"/>
      <c r="C56" s="62"/>
      <c r="D56" s="62"/>
      <c r="E56" s="62"/>
      <c r="F56" s="62"/>
      <c r="G56" s="62"/>
      <c r="H56" s="62"/>
      <c r="I56" s="62"/>
      <c r="J56" s="5"/>
      <c r="K56" s="5"/>
      <c r="L56" s="5"/>
      <c r="M56" s="5"/>
      <c r="N56" s="5"/>
      <c r="O56" s="5"/>
    </row>
    <row r="57" spans="2:15">
      <c r="B57" s="62"/>
      <c r="C57" s="62"/>
      <c r="D57" s="62"/>
      <c r="E57" s="62"/>
      <c r="F57" s="62"/>
      <c r="G57" s="62"/>
      <c r="H57" s="62"/>
      <c r="I57" s="62"/>
      <c r="J57" s="5"/>
      <c r="K57" s="5"/>
      <c r="L57" s="5"/>
      <c r="M57" s="5"/>
      <c r="N57" s="5"/>
      <c r="O57" s="5"/>
    </row>
  </sheetData>
  <mergeCells count="5">
    <mergeCell ref="B29:I32"/>
    <mergeCell ref="B48:I51"/>
    <mergeCell ref="B54:I57"/>
    <mergeCell ref="B41:I45"/>
    <mergeCell ref="B35:I38"/>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B2:E32"/>
  <sheetViews>
    <sheetView showGridLines="0" zoomScaleNormal="100" zoomScalePageLayoutView="40" workbookViewId="0"/>
  </sheetViews>
  <sheetFormatPr defaultColWidth="8.77734375" defaultRowHeight="13.8"/>
  <cols>
    <col min="1" max="1" width="1.44140625" style="41" customWidth="1"/>
    <col min="2" max="3" width="17.6640625" style="41" customWidth="1"/>
    <col min="4" max="4" width="59.21875" style="41" customWidth="1"/>
    <col min="5" max="5" width="29.33203125" style="41" customWidth="1"/>
    <col min="6" max="6" width="27.77734375" style="41" customWidth="1"/>
    <col min="7" max="16384" width="8.77734375" style="41"/>
  </cols>
  <sheetData>
    <row r="2" spans="2:5" ht="17.399999999999999">
      <c r="B2" s="3" t="s">
        <v>17</v>
      </c>
      <c r="C2" s="3"/>
    </row>
    <row r="3" spans="2:5" ht="15.6">
      <c r="B3" s="42" t="str">
        <f>'Title page'!$B$3</f>
        <v>Published 27 April 2023 - sample</v>
      </c>
      <c r="C3" s="43"/>
    </row>
    <row r="4" spans="2:5" ht="17.399999999999999">
      <c r="B4" s="3" t="s">
        <v>18</v>
      </c>
      <c r="C4" s="3"/>
    </row>
    <row r="6" spans="2:5" ht="21">
      <c r="B6" s="44" t="s">
        <v>19</v>
      </c>
      <c r="C6" s="44"/>
    </row>
    <row r="7" spans="2:5">
      <c r="B7" s="41" t="s">
        <v>24</v>
      </c>
      <c r="C7" s="41" t="s">
        <v>25</v>
      </c>
      <c r="D7" s="41" t="s">
        <v>23</v>
      </c>
    </row>
    <row r="8" spans="2:5" ht="17.55" customHeight="1">
      <c r="B8" s="32" t="s">
        <v>55</v>
      </c>
      <c r="C8" s="32" t="s">
        <v>56</v>
      </c>
      <c r="D8" s="45"/>
      <c r="E8" s="47" t="s">
        <v>57</v>
      </c>
    </row>
    <row r="9" spans="2:5" ht="17.55" customHeight="1">
      <c r="B9" s="32" t="s">
        <v>20</v>
      </c>
      <c r="C9" s="32" t="s">
        <v>26</v>
      </c>
      <c r="D9" s="45" t="s">
        <v>29</v>
      </c>
    </row>
    <row r="10" spans="2:5" ht="17.55" customHeight="1">
      <c r="B10" s="32" t="s">
        <v>21</v>
      </c>
      <c r="C10" s="32" t="s">
        <v>27</v>
      </c>
      <c r="D10" s="45" t="s">
        <v>30</v>
      </c>
    </row>
    <row r="11" spans="2:5" ht="17.55" customHeight="1">
      <c r="B11" s="32" t="s">
        <v>22</v>
      </c>
      <c r="C11" s="32" t="s">
        <v>28</v>
      </c>
      <c r="D11" s="45" t="s">
        <v>30</v>
      </c>
    </row>
    <row r="32" spans="4:4" ht="14.4">
      <c r="D32" s="46" t="s">
        <v>50</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2:AF243"/>
  <sheetViews>
    <sheetView showGridLines="0" zoomScaleNormal="100" zoomScalePageLayoutView="70" workbookViewId="0"/>
  </sheetViews>
  <sheetFormatPr defaultColWidth="8.77734375" defaultRowHeight="13.8"/>
  <cols>
    <col min="1" max="1" width="4.44140625" style="18" customWidth="1"/>
    <col min="2" max="2" width="43.6640625" style="18" customWidth="1"/>
    <col min="3" max="3" width="14.33203125" style="18" customWidth="1"/>
    <col min="4" max="4" width="12.77734375" style="18" customWidth="1"/>
    <col min="5" max="11" width="12.21875" style="18" customWidth="1"/>
    <col min="12" max="12" width="11.21875" style="18" customWidth="1"/>
    <col min="13" max="20" width="10.44140625" style="18" customWidth="1"/>
    <col min="21" max="21" width="11.77734375" style="18" customWidth="1"/>
    <col min="22" max="22" width="27.6640625" style="18" customWidth="1"/>
    <col min="23" max="30" width="11.77734375" style="18" customWidth="1"/>
    <col min="31" max="32" width="12.33203125" style="18" bestFit="1" customWidth="1"/>
    <col min="33" max="16384" width="8.77734375" style="18"/>
  </cols>
  <sheetData>
    <row r="2" spans="1:15" ht="18">
      <c r="A2" s="15"/>
      <c r="B2" s="3" t="str">
        <f>'Title page'!$B$2</f>
        <v>LightCounting Switch Chip Forecast</v>
      </c>
    </row>
    <row r="3" spans="1:15" ht="15.6">
      <c r="B3" s="42" t="str">
        <f>'Title page'!B3</f>
        <v>Published 27 April 2023 - sample</v>
      </c>
    </row>
    <row r="4" spans="1:15" ht="18">
      <c r="A4" s="15"/>
      <c r="B4" s="3" t="s">
        <v>52</v>
      </c>
      <c r="F4" s="22"/>
      <c r="G4" s="20"/>
      <c r="H4" s="20"/>
      <c r="I4" s="20"/>
      <c r="J4" s="20"/>
      <c r="K4" s="20"/>
      <c r="L4" s="20"/>
      <c r="M4" s="20"/>
      <c r="N4" s="20"/>
      <c r="O4" s="20"/>
    </row>
    <row r="5" spans="1:15" ht="18">
      <c r="A5" s="15"/>
      <c r="B5" s="3"/>
      <c r="F5" s="22"/>
      <c r="G5" s="20"/>
      <c r="H5" s="20"/>
      <c r="I5" s="20"/>
      <c r="J5" s="20"/>
    </row>
    <row r="6" spans="1:15" ht="18">
      <c r="A6" s="15"/>
      <c r="B6" s="3" t="s">
        <v>51</v>
      </c>
      <c r="F6" s="22"/>
      <c r="G6" s="20"/>
      <c r="H6" s="20"/>
      <c r="I6" s="20"/>
      <c r="J6" s="20"/>
    </row>
    <row r="7" spans="1:15" ht="16.05" customHeight="1">
      <c r="A7" s="15"/>
      <c r="B7" s="3"/>
    </row>
    <row r="17" spans="2:22">
      <c r="V17" s="18" t="s">
        <v>72</v>
      </c>
    </row>
    <row r="21" spans="2:22">
      <c r="K21"/>
      <c r="L21"/>
    </row>
    <row r="22" spans="2:22">
      <c r="K22"/>
      <c r="L22"/>
    </row>
    <row r="23" spans="2:22">
      <c r="K23"/>
      <c r="L23"/>
    </row>
    <row r="24" spans="2:22">
      <c r="K24"/>
      <c r="L24"/>
    </row>
    <row r="25" spans="2:22">
      <c r="K25"/>
      <c r="L25"/>
    </row>
    <row r="26" spans="2:22">
      <c r="B26" s="31" t="s">
        <v>80</v>
      </c>
      <c r="C26" s="28">
        <v>2021</v>
      </c>
      <c r="D26" s="28">
        <v>2022</v>
      </c>
      <c r="E26" s="28">
        <v>2023</v>
      </c>
      <c r="F26" s="28">
        <v>2024</v>
      </c>
      <c r="G26" s="28">
        <v>2025</v>
      </c>
      <c r="H26" s="28">
        <v>2026</v>
      </c>
      <c r="I26" s="28">
        <v>2027</v>
      </c>
      <c r="J26" s="28">
        <v>2028</v>
      </c>
    </row>
    <row r="27" spans="2:22">
      <c r="B27" s="21" t="str">
        <f>Products!B8</f>
        <v>3.2/6.4T</v>
      </c>
      <c r="C27" s="29">
        <v>560416.66666666663</v>
      </c>
      <c r="D27" s="29"/>
      <c r="E27" s="29"/>
      <c r="F27" s="29"/>
      <c r="G27" s="29"/>
      <c r="H27" s="29"/>
      <c r="I27" s="29"/>
      <c r="J27" s="29"/>
    </row>
    <row r="28" spans="2:22">
      <c r="B28" s="21" t="s">
        <v>20</v>
      </c>
      <c r="C28" s="29">
        <v>228735.23001095149</v>
      </c>
      <c r="D28" s="29"/>
      <c r="E28" s="29"/>
      <c r="F28" s="29"/>
      <c r="G28" s="29"/>
      <c r="H28" s="52"/>
      <c r="I28" s="52"/>
      <c r="J28" s="52"/>
      <c r="K28" s="18" t="s">
        <v>88</v>
      </c>
      <c r="P28"/>
      <c r="Q28"/>
      <c r="R28"/>
      <c r="S28"/>
      <c r="T28"/>
    </row>
    <row r="29" spans="2:22">
      <c r="B29" s="21" t="s">
        <v>21</v>
      </c>
      <c r="C29" s="29">
        <v>18283.08875835839</v>
      </c>
      <c r="D29" s="29"/>
      <c r="E29" s="29"/>
      <c r="F29" s="29"/>
      <c r="G29" s="29"/>
      <c r="H29" s="52"/>
      <c r="I29" s="52"/>
      <c r="J29" s="52"/>
      <c r="K29" s="18" t="s">
        <v>88</v>
      </c>
      <c r="P29"/>
      <c r="Q29"/>
      <c r="R29"/>
      <c r="S29"/>
      <c r="T29"/>
    </row>
    <row r="30" spans="2:22">
      <c r="B30" s="21" t="s">
        <v>22</v>
      </c>
      <c r="C30" s="29">
        <v>0</v>
      </c>
      <c r="D30" s="29"/>
      <c r="E30" s="29"/>
      <c r="F30" s="29"/>
      <c r="G30" s="29"/>
      <c r="H30" s="29"/>
      <c r="I30" s="29"/>
      <c r="J30" s="29"/>
    </row>
    <row r="31" spans="2:22">
      <c r="B31" s="21" t="s">
        <v>68</v>
      </c>
      <c r="C31" s="29">
        <v>807434.98543597653</v>
      </c>
      <c r="D31" s="29"/>
      <c r="E31" s="29"/>
      <c r="F31" s="29"/>
      <c r="G31" s="29"/>
      <c r="H31" s="29"/>
      <c r="I31" s="29"/>
      <c r="J31" s="29"/>
    </row>
    <row r="32" spans="2:22">
      <c r="B32" s="21" t="s">
        <v>64</v>
      </c>
      <c r="C32" s="29">
        <v>76530.759999999995</v>
      </c>
      <c r="D32" s="29"/>
      <c r="E32" s="29"/>
      <c r="F32" s="29"/>
      <c r="G32" s="29"/>
      <c r="H32" s="29"/>
      <c r="I32" s="29"/>
      <c r="J32" s="29"/>
    </row>
    <row r="33" spans="1:20">
      <c r="B33" s="21" t="s">
        <v>65</v>
      </c>
      <c r="C33" s="29">
        <v>85855.862554339241</v>
      </c>
      <c r="D33" s="29"/>
      <c r="E33" s="29"/>
      <c r="F33" s="29"/>
      <c r="G33" s="29"/>
      <c r="H33" s="29"/>
      <c r="I33" s="29"/>
      <c r="J33" s="29"/>
    </row>
    <row r="34" spans="1:20">
      <c r="B34" s="21" t="s">
        <v>66</v>
      </c>
      <c r="C34" s="29">
        <v>20204.325613700759</v>
      </c>
      <c r="D34" s="29"/>
      <c r="E34" s="29"/>
      <c r="F34" s="29"/>
      <c r="G34" s="29"/>
      <c r="H34" s="29"/>
      <c r="I34" s="29"/>
      <c r="J34" s="29"/>
    </row>
    <row r="35" spans="1:20">
      <c r="B35" s="21" t="s">
        <v>67</v>
      </c>
      <c r="C35" s="29">
        <f>SUM(C74:C76)</f>
        <v>64427.370601269897</v>
      </c>
      <c r="D35" s="29"/>
      <c r="E35" s="29"/>
      <c r="F35" s="29"/>
      <c r="G35" s="29"/>
      <c r="H35" s="29"/>
      <c r="I35" s="29"/>
      <c r="J35" s="29"/>
    </row>
    <row r="36" spans="1:20">
      <c r="C36" s="16"/>
      <c r="D36" s="16"/>
      <c r="E36" s="16"/>
      <c r="F36" s="16"/>
      <c r="G36" s="16"/>
      <c r="H36" s="16"/>
      <c r="I36" s="16"/>
      <c r="J36" s="16"/>
    </row>
    <row r="37" spans="1:20">
      <c r="B37" s="31" t="s">
        <v>81</v>
      </c>
      <c r="C37" s="28">
        <v>2021</v>
      </c>
      <c r="D37" s="28">
        <v>2022</v>
      </c>
      <c r="E37" s="28">
        <v>2023</v>
      </c>
      <c r="F37" s="28">
        <v>2024</v>
      </c>
      <c r="G37" s="28">
        <v>2025</v>
      </c>
      <c r="H37" s="28">
        <v>2026</v>
      </c>
      <c r="I37" s="28">
        <v>2027</v>
      </c>
      <c r="J37" s="28">
        <v>2028</v>
      </c>
    </row>
    <row r="38" spans="1:20">
      <c r="A38" s="30">
        <v>48</v>
      </c>
      <c r="B38" s="21" t="str">
        <f>B27</f>
        <v>3.2/6.4T</v>
      </c>
      <c r="C38" s="50">
        <v>1800</v>
      </c>
      <c r="D38" s="35"/>
      <c r="E38" s="35"/>
      <c r="F38" s="35"/>
      <c r="G38" s="35"/>
      <c r="H38" s="35"/>
      <c r="I38" s="35"/>
      <c r="J38" s="35"/>
    </row>
    <row r="39" spans="1:20">
      <c r="A39" s="30">
        <v>32</v>
      </c>
      <c r="B39" s="21" t="str">
        <f>B28</f>
        <v>12.8T</v>
      </c>
      <c r="C39" s="35">
        <v>2000</v>
      </c>
      <c r="D39" s="35"/>
      <c r="E39" s="35"/>
      <c r="F39" s="35"/>
      <c r="G39" s="35"/>
      <c r="H39" s="35"/>
      <c r="I39" s="35"/>
      <c r="J39" s="35"/>
    </row>
    <row r="40" spans="1:20">
      <c r="B40" s="21" t="str">
        <f>B29</f>
        <v>25.6T</v>
      </c>
      <c r="C40" s="50">
        <v>3500</v>
      </c>
      <c r="D40" s="35"/>
      <c r="E40" s="35"/>
      <c r="F40" s="35"/>
      <c r="G40" s="35"/>
      <c r="H40" s="35"/>
      <c r="I40" s="35"/>
      <c r="J40" s="35"/>
    </row>
    <row r="41" spans="1:20">
      <c r="B41" s="21" t="str">
        <f>B30</f>
        <v>51.2T</v>
      </c>
      <c r="C41" s="35"/>
      <c r="D41" s="35"/>
      <c r="E41" s="35"/>
      <c r="F41" s="35"/>
      <c r="G41" s="35"/>
      <c r="H41" s="35"/>
      <c r="I41" s="35"/>
      <c r="J41" s="35"/>
      <c r="L41" s="49"/>
      <c r="M41" s="49"/>
      <c r="N41" s="49"/>
      <c r="O41" s="49"/>
      <c r="P41" s="49"/>
      <c r="Q41" s="49"/>
      <c r="R41" s="49"/>
      <c r="S41" s="49"/>
      <c r="T41" s="49"/>
    </row>
    <row r="43" spans="1:20">
      <c r="B43" s="31" t="s">
        <v>82</v>
      </c>
      <c r="C43" s="28">
        <v>2021</v>
      </c>
      <c r="D43" s="28">
        <v>2022</v>
      </c>
      <c r="E43" s="28">
        <v>2023</v>
      </c>
      <c r="F43" s="28">
        <v>2024</v>
      </c>
      <c r="G43" s="28">
        <v>2025</v>
      </c>
      <c r="H43" s="28">
        <v>2026</v>
      </c>
      <c r="I43" s="28">
        <v>2027</v>
      </c>
      <c r="J43" s="28">
        <v>2028</v>
      </c>
    </row>
    <row r="44" spans="1:20">
      <c r="B44" s="21" t="str">
        <f>B27</f>
        <v>3.2/6.4T</v>
      </c>
      <c r="C44" s="35">
        <f t="shared" ref="C44" si="0">C27*C38/10^6</f>
        <v>1008.7499999999999</v>
      </c>
      <c r="D44" s="35"/>
      <c r="E44" s="35"/>
      <c r="F44" s="35"/>
      <c r="G44" s="35"/>
      <c r="H44" s="35"/>
      <c r="I44" s="35"/>
      <c r="J44" s="35"/>
    </row>
    <row r="45" spans="1:20">
      <c r="B45" s="21" t="str">
        <f>B28</f>
        <v>12.8T</v>
      </c>
      <c r="C45" s="35">
        <f t="shared" ref="C45" si="1">C28*C39/10^6</f>
        <v>457.47046002190297</v>
      </c>
      <c r="D45" s="35"/>
      <c r="E45" s="35"/>
      <c r="F45" s="35"/>
      <c r="G45" s="35"/>
      <c r="H45" s="35"/>
      <c r="I45" s="35"/>
      <c r="J45" s="35"/>
    </row>
    <row r="46" spans="1:20">
      <c r="B46" s="21" t="str">
        <f>B29</f>
        <v>25.6T</v>
      </c>
      <c r="C46" s="35">
        <f t="shared" ref="C46" si="2">C29*C40/10^6</f>
        <v>63.990810654254361</v>
      </c>
      <c r="D46" s="35"/>
      <c r="E46" s="35"/>
      <c r="F46" s="35"/>
      <c r="G46" s="35"/>
      <c r="H46" s="35"/>
      <c r="I46" s="35"/>
      <c r="J46" s="35"/>
    </row>
    <row r="47" spans="1:20">
      <c r="B47" s="21" t="str">
        <f>B30</f>
        <v>51.2T</v>
      </c>
      <c r="C47" s="35">
        <f t="shared" ref="C47" si="3">C30*C41/10^6</f>
        <v>0</v>
      </c>
      <c r="D47" s="35"/>
      <c r="E47" s="35"/>
      <c r="F47" s="35"/>
      <c r="G47" s="35"/>
      <c r="H47" s="35"/>
      <c r="I47" s="35"/>
      <c r="J47" s="35"/>
    </row>
    <row r="48" spans="1:20">
      <c r="B48" s="21" t="s">
        <v>32</v>
      </c>
      <c r="C48" s="36">
        <f>SUM(C44:C47)</f>
        <v>1530.2112706761573</v>
      </c>
      <c r="D48" s="36"/>
      <c r="E48" s="36"/>
      <c r="F48" s="36"/>
      <c r="G48" s="36"/>
      <c r="H48" s="36"/>
      <c r="I48" s="36"/>
      <c r="J48" s="36"/>
    </row>
    <row r="49" spans="2:10">
      <c r="D49" s="19"/>
      <c r="E49" s="19"/>
      <c r="F49" s="19"/>
      <c r="G49" s="19"/>
      <c r="H49" s="19"/>
      <c r="I49" s="19"/>
      <c r="J49" s="19"/>
    </row>
    <row r="50" spans="2:10">
      <c r="B50" s="18" t="s">
        <v>83</v>
      </c>
    </row>
    <row r="51" spans="2:10">
      <c r="B51" s="31" t="s">
        <v>91</v>
      </c>
      <c r="C51" s="28">
        <v>2021</v>
      </c>
      <c r="D51" s="28">
        <v>2022</v>
      </c>
      <c r="E51" s="28">
        <v>2023</v>
      </c>
      <c r="F51" s="28">
        <v>2024</v>
      </c>
      <c r="G51" s="28">
        <v>2025</v>
      </c>
      <c r="H51" s="28">
        <v>2026</v>
      </c>
      <c r="I51" s="28">
        <v>2027</v>
      </c>
      <c r="J51" s="28">
        <v>2028</v>
      </c>
    </row>
    <row r="52" spans="2:10">
      <c r="B52" s="21" t="str">
        <f t="shared" ref="B52:B55" si="4">B44</f>
        <v>3.2/6.4T</v>
      </c>
      <c r="C52" s="63" t="s">
        <v>59</v>
      </c>
      <c r="D52" s="64"/>
      <c r="E52" s="64"/>
      <c r="F52" s="64"/>
      <c r="G52" s="64"/>
      <c r="H52" s="64"/>
      <c r="I52" s="64"/>
      <c r="J52" s="64"/>
    </row>
    <row r="53" spans="2:10">
      <c r="B53" s="21" t="str">
        <f t="shared" si="4"/>
        <v>12.8T</v>
      </c>
      <c r="C53" s="29">
        <v>72721.384999999995</v>
      </c>
      <c r="D53" s="29"/>
      <c r="E53" s="29"/>
      <c r="F53" s="29"/>
      <c r="G53" s="29"/>
      <c r="H53" s="29"/>
      <c r="I53" s="29"/>
      <c r="J53" s="29"/>
    </row>
    <row r="54" spans="2:10">
      <c r="B54" s="21" t="str">
        <f t="shared" si="4"/>
        <v>25.6T</v>
      </c>
      <c r="C54" s="29">
        <v>3809.375</v>
      </c>
      <c r="D54" s="29"/>
      <c r="E54" s="29"/>
      <c r="F54" s="29"/>
      <c r="G54" s="29"/>
      <c r="H54" s="29"/>
      <c r="I54" s="29"/>
      <c r="J54" s="29"/>
    </row>
    <row r="55" spans="2:10">
      <c r="B55" s="21" t="str">
        <f t="shared" si="4"/>
        <v>51.2T</v>
      </c>
      <c r="C55" s="29">
        <v>0</v>
      </c>
      <c r="D55" s="29"/>
      <c r="E55" s="29"/>
      <c r="F55" s="29"/>
      <c r="G55" s="29"/>
      <c r="H55" s="29"/>
      <c r="I55" s="29"/>
      <c r="J55" s="29"/>
    </row>
    <row r="57" spans="2:10">
      <c r="B57" s="18" t="s">
        <v>83</v>
      </c>
    </row>
    <row r="58" spans="2:10">
      <c r="B58" s="31" t="s">
        <v>92</v>
      </c>
      <c r="C58" s="28">
        <v>2021</v>
      </c>
      <c r="D58" s="28">
        <v>2022</v>
      </c>
      <c r="E58" s="28">
        <v>2023</v>
      </c>
      <c r="F58" s="28">
        <v>2024</v>
      </c>
      <c r="G58" s="28">
        <v>2025</v>
      </c>
      <c r="H58" s="28">
        <v>2026</v>
      </c>
      <c r="I58" s="28">
        <v>2027</v>
      </c>
      <c r="J58" s="28">
        <v>2028</v>
      </c>
    </row>
    <row r="59" spans="2:10">
      <c r="B59" s="21" t="str">
        <f t="shared" ref="B59:B62" si="5">B52</f>
        <v>3.2/6.4T</v>
      </c>
      <c r="C59" s="63" t="s">
        <v>59</v>
      </c>
      <c r="D59" s="64"/>
      <c r="E59" s="64"/>
      <c r="F59" s="64"/>
      <c r="G59" s="64"/>
      <c r="H59" s="64"/>
      <c r="I59" s="64"/>
      <c r="J59" s="65"/>
    </row>
    <row r="60" spans="2:10">
      <c r="B60" s="21" t="str">
        <f t="shared" si="5"/>
        <v>12.8T</v>
      </c>
      <c r="C60" s="29">
        <v>85855.862554339241</v>
      </c>
      <c r="D60" s="29"/>
      <c r="E60" s="29"/>
      <c r="F60" s="29"/>
      <c r="G60" s="29"/>
      <c r="H60" s="29"/>
      <c r="I60" s="29"/>
      <c r="J60" s="29"/>
    </row>
    <row r="61" spans="2:10">
      <c r="B61" s="21" t="str">
        <f t="shared" si="5"/>
        <v>25.6T</v>
      </c>
      <c r="C61" s="29">
        <v>0</v>
      </c>
      <c r="D61" s="29"/>
      <c r="E61" s="29"/>
      <c r="F61" s="29"/>
      <c r="G61" s="29"/>
      <c r="H61" s="29"/>
      <c r="I61" s="29"/>
      <c r="J61" s="29"/>
    </row>
    <row r="62" spans="2:10">
      <c r="B62" s="21" t="str">
        <f t="shared" si="5"/>
        <v>51.2T</v>
      </c>
      <c r="C62" s="29">
        <v>0</v>
      </c>
      <c r="D62" s="29"/>
      <c r="E62" s="29"/>
      <c r="F62" s="29"/>
      <c r="G62" s="29"/>
      <c r="H62" s="29"/>
      <c r="I62" s="29"/>
      <c r="J62" s="29"/>
    </row>
    <row r="64" spans="2:10">
      <c r="B64" s="18" t="s">
        <v>83</v>
      </c>
    </row>
    <row r="65" spans="1:10">
      <c r="B65" s="31" t="s">
        <v>93</v>
      </c>
      <c r="C65" s="28">
        <v>2021</v>
      </c>
      <c r="D65" s="28">
        <v>2022</v>
      </c>
      <c r="E65" s="28">
        <v>2023</v>
      </c>
      <c r="F65" s="28">
        <v>2024</v>
      </c>
      <c r="G65" s="28">
        <v>2025</v>
      </c>
      <c r="H65" s="28">
        <v>2026</v>
      </c>
      <c r="I65" s="28">
        <v>2027</v>
      </c>
      <c r="J65" s="28">
        <v>2028</v>
      </c>
    </row>
    <row r="66" spans="1:10">
      <c r="B66" s="21" t="str">
        <f>B27</f>
        <v>3.2/6.4T</v>
      </c>
      <c r="C66" s="63" t="s">
        <v>59</v>
      </c>
      <c r="D66" s="64"/>
      <c r="E66" s="64"/>
      <c r="F66" s="64"/>
      <c r="G66" s="64"/>
      <c r="H66" s="64"/>
      <c r="I66" s="64"/>
      <c r="J66" s="65"/>
    </row>
    <row r="67" spans="1:10">
      <c r="B67" s="21" t="str">
        <f>B28</f>
        <v>12.8T</v>
      </c>
      <c r="C67" s="29">
        <v>11743.850953125002</v>
      </c>
      <c r="D67" s="29"/>
      <c r="E67" s="29"/>
      <c r="F67" s="29"/>
      <c r="G67" s="29"/>
      <c r="H67" s="29"/>
      <c r="I67" s="29"/>
      <c r="J67" s="29"/>
    </row>
    <row r="68" spans="1:10">
      <c r="B68" s="21" t="str">
        <f>B29</f>
        <v>25.6T</v>
      </c>
      <c r="C68" s="29">
        <v>8460.4746605757573</v>
      </c>
      <c r="D68" s="29"/>
      <c r="E68" s="29"/>
      <c r="F68" s="29"/>
      <c r="G68" s="29"/>
      <c r="H68" s="29"/>
      <c r="I68" s="29"/>
      <c r="J68" s="29"/>
    </row>
    <row r="69" spans="1:10">
      <c r="B69" s="21" t="str">
        <f>B30</f>
        <v>51.2T</v>
      </c>
      <c r="C69" s="29"/>
      <c r="D69" s="29"/>
      <c r="E69" s="29"/>
      <c r="F69" s="29"/>
      <c r="G69" s="29"/>
      <c r="H69" s="29"/>
      <c r="I69" s="29"/>
      <c r="J69" s="29"/>
    </row>
    <row r="71" spans="1:10">
      <c r="B71" s="18" t="s">
        <v>83</v>
      </c>
    </row>
    <row r="72" spans="1:10">
      <c r="B72" s="31" t="s">
        <v>94</v>
      </c>
      <c r="C72" s="28">
        <v>2021</v>
      </c>
      <c r="D72" s="28">
        <v>2022</v>
      </c>
      <c r="E72" s="28">
        <v>2023</v>
      </c>
      <c r="F72" s="28">
        <v>2024</v>
      </c>
      <c r="G72" s="28">
        <v>2025</v>
      </c>
      <c r="H72" s="28">
        <v>2026</v>
      </c>
      <c r="I72" s="28">
        <v>2027</v>
      </c>
      <c r="J72" s="28">
        <v>2028</v>
      </c>
    </row>
    <row r="73" spans="1:10">
      <c r="B73" s="21" t="str">
        <f>B27</f>
        <v>3.2/6.4T</v>
      </c>
      <c r="C73" s="63" t="s">
        <v>59</v>
      </c>
      <c r="D73" s="64"/>
      <c r="E73" s="64"/>
      <c r="F73" s="64"/>
      <c r="G73" s="64"/>
      <c r="H73" s="64"/>
      <c r="I73" s="64"/>
      <c r="J73" s="65"/>
    </row>
    <row r="74" spans="1:10">
      <c r="B74" s="21" t="str">
        <f>B28</f>
        <v>12.8T</v>
      </c>
      <c r="C74" s="29">
        <v>58414.131503487268</v>
      </c>
      <c r="D74" s="29"/>
      <c r="E74" s="29"/>
      <c r="F74" s="29"/>
      <c r="G74" s="29"/>
      <c r="H74" s="29"/>
      <c r="I74" s="29"/>
      <c r="J74" s="29"/>
    </row>
    <row r="75" spans="1:10">
      <c r="B75" s="21" t="str">
        <f>B29</f>
        <v>25.6T</v>
      </c>
      <c r="C75" s="29">
        <v>6013.2390977826308</v>
      </c>
      <c r="D75" s="29"/>
      <c r="E75" s="29"/>
      <c r="F75" s="29"/>
      <c r="G75" s="29"/>
      <c r="H75" s="29"/>
      <c r="I75" s="29"/>
      <c r="J75" s="29"/>
    </row>
    <row r="76" spans="1:10">
      <c r="B76" s="21" t="str">
        <f>B30</f>
        <v>51.2T</v>
      </c>
      <c r="C76" s="29">
        <v>0</v>
      </c>
      <c r="D76" s="29"/>
      <c r="E76" s="29"/>
      <c r="F76" s="29"/>
      <c r="G76" s="29"/>
      <c r="H76" s="29"/>
      <c r="I76" s="29"/>
      <c r="J76" s="29"/>
    </row>
    <row r="80" spans="1:10" ht="18">
      <c r="A80" s="15"/>
      <c r="B80" s="3" t="s">
        <v>69</v>
      </c>
      <c r="F80" s="22"/>
      <c r="G80" s="20"/>
      <c r="H80" s="20"/>
      <c r="I80" s="20"/>
      <c r="J80" s="20"/>
    </row>
    <row r="81" spans="1:2" ht="16.05" customHeight="1">
      <c r="A81" s="15"/>
      <c r="B81" s="3"/>
    </row>
    <row r="99" spans="1:32">
      <c r="C99" s="17"/>
      <c r="V99"/>
      <c r="W99"/>
      <c r="X99"/>
      <c r="Y99"/>
      <c r="Z99"/>
      <c r="AA99"/>
      <c r="AB99"/>
      <c r="AC99"/>
      <c r="AD99"/>
      <c r="AE99"/>
      <c r="AF99"/>
    </row>
    <row r="100" spans="1:32">
      <c r="B100" s="31" t="s">
        <v>77</v>
      </c>
      <c r="C100" s="28">
        <v>2021</v>
      </c>
      <c r="D100" s="28">
        <v>2022</v>
      </c>
      <c r="E100" s="28">
        <v>2023</v>
      </c>
      <c r="F100" s="28">
        <v>2024</v>
      </c>
      <c r="G100" s="28">
        <v>2025</v>
      </c>
      <c r="H100" s="28">
        <v>2026</v>
      </c>
      <c r="I100" s="28">
        <v>2027</v>
      </c>
      <c r="J100" s="28">
        <v>2028</v>
      </c>
      <c r="V100"/>
      <c r="W100"/>
      <c r="X100"/>
      <c r="Y100"/>
      <c r="Z100"/>
      <c r="AA100"/>
      <c r="AB100"/>
      <c r="AC100"/>
      <c r="AD100"/>
      <c r="AE100"/>
      <c r="AF100"/>
    </row>
    <row r="101" spans="1:32" ht="15.6">
      <c r="B101" s="59" t="s">
        <v>73</v>
      </c>
      <c r="C101" s="29">
        <v>10239.531250000007</v>
      </c>
      <c r="D101" s="29"/>
      <c r="E101" s="29"/>
      <c r="F101" s="29"/>
      <c r="G101" s="29"/>
      <c r="H101" s="29"/>
      <c r="I101" s="29"/>
      <c r="J101" s="29"/>
      <c r="K101" s="33"/>
      <c r="L101" s="48"/>
      <c r="V101"/>
      <c r="W101"/>
      <c r="X101"/>
      <c r="Y101"/>
      <c r="Z101"/>
      <c r="AA101"/>
      <c r="AB101"/>
      <c r="AC101"/>
      <c r="AD101"/>
      <c r="AE101"/>
      <c r="AF101"/>
    </row>
    <row r="102" spans="1:32" ht="15.6">
      <c r="B102" s="59" t="s">
        <v>74</v>
      </c>
      <c r="C102" s="29">
        <v>1666.666666666667</v>
      </c>
      <c r="D102" s="29"/>
      <c r="E102" s="29"/>
      <c r="F102" s="29"/>
      <c r="G102" s="29"/>
      <c r="H102" s="29"/>
      <c r="I102" s="29"/>
      <c r="J102" s="29"/>
      <c r="V102"/>
      <c r="W102"/>
      <c r="X102"/>
      <c r="Y102"/>
      <c r="Z102"/>
      <c r="AA102"/>
      <c r="AB102"/>
      <c r="AC102"/>
      <c r="AD102"/>
      <c r="AE102"/>
      <c r="AF102"/>
    </row>
    <row r="103" spans="1:32" ht="15.6">
      <c r="B103" s="59" t="s">
        <v>75</v>
      </c>
      <c r="C103" s="29">
        <v>10989.564950980395</v>
      </c>
      <c r="D103" s="29"/>
      <c r="E103" s="29"/>
      <c r="F103" s="29"/>
      <c r="G103" s="29"/>
      <c r="H103" s="29"/>
      <c r="I103" s="29"/>
      <c r="J103" s="29"/>
      <c r="V103"/>
      <c r="W103"/>
      <c r="X103"/>
      <c r="Y103"/>
      <c r="Z103"/>
      <c r="AA103"/>
      <c r="AB103"/>
      <c r="AC103"/>
      <c r="AD103"/>
      <c r="AE103"/>
      <c r="AF103"/>
    </row>
    <row r="104" spans="1:32" ht="15.6">
      <c r="B104" s="59" t="s">
        <v>76</v>
      </c>
      <c r="C104" s="29">
        <v>32062.5</v>
      </c>
      <c r="D104" s="29"/>
      <c r="E104" s="29"/>
      <c r="F104" s="29"/>
      <c r="G104" s="29"/>
      <c r="H104" s="29"/>
      <c r="I104" s="29"/>
      <c r="J104" s="29"/>
      <c r="V104"/>
      <c r="W104"/>
      <c r="X104"/>
      <c r="Y104"/>
      <c r="Z104"/>
      <c r="AA104"/>
      <c r="AB104"/>
      <c r="AC104"/>
      <c r="AD104"/>
      <c r="AE104"/>
      <c r="AF104"/>
    </row>
    <row r="105" spans="1:32" ht="15.6">
      <c r="B105" s="59" t="s">
        <v>21</v>
      </c>
      <c r="C105" s="29">
        <v>1398.8839285714287</v>
      </c>
      <c r="D105" s="29"/>
      <c r="E105" s="29"/>
      <c r="F105" s="29"/>
      <c r="G105" s="29"/>
      <c r="H105" s="29"/>
      <c r="I105" s="29"/>
      <c r="J105" s="29"/>
      <c r="V105"/>
      <c r="W105"/>
      <c r="X105"/>
      <c r="Y105"/>
      <c r="Z105"/>
      <c r="AA105"/>
      <c r="AB105"/>
      <c r="AC105"/>
      <c r="AD105"/>
      <c r="AE105"/>
      <c r="AF105"/>
    </row>
    <row r="106" spans="1:32" ht="16.2" thickBot="1">
      <c r="B106" s="60" t="s">
        <v>22</v>
      </c>
      <c r="C106" s="55">
        <v>0</v>
      </c>
      <c r="D106" s="55"/>
      <c r="E106" s="55"/>
      <c r="F106" s="55"/>
      <c r="G106" s="55"/>
      <c r="H106" s="55"/>
      <c r="I106" s="55"/>
      <c r="J106" s="55"/>
      <c r="V106"/>
      <c r="W106"/>
      <c r="X106"/>
      <c r="Y106"/>
      <c r="Z106"/>
      <c r="AA106"/>
      <c r="AB106"/>
      <c r="AC106"/>
      <c r="AD106"/>
      <c r="AE106"/>
      <c r="AF106"/>
    </row>
    <row r="107" spans="1:32">
      <c r="B107" s="61" t="s">
        <v>68</v>
      </c>
      <c r="C107" s="54">
        <f>SUM(C101:C106)</f>
        <v>56357.146796218498</v>
      </c>
      <c r="D107" s="54"/>
      <c r="E107" s="54"/>
      <c r="F107" s="54"/>
      <c r="G107" s="54"/>
      <c r="H107" s="54"/>
      <c r="I107" s="54"/>
      <c r="J107" s="54"/>
      <c r="V107"/>
      <c r="W107"/>
      <c r="X107"/>
      <c r="Y107"/>
      <c r="Z107"/>
      <c r="AA107"/>
      <c r="AB107"/>
      <c r="AC107"/>
      <c r="AD107"/>
      <c r="AE107"/>
      <c r="AF107"/>
    </row>
    <row r="108" spans="1:32">
      <c r="C108" s="27"/>
      <c r="D108" s="27"/>
      <c r="E108" s="27"/>
      <c r="F108" s="27"/>
      <c r="G108" s="27"/>
      <c r="H108" s="27"/>
      <c r="I108" s="27"/>
      <c r="J108" s="27"/>
      <c r="V108"/>
      <c r="W108"/>
      <c r="X108"/>
      <c r="Y108"/>
      <c r="Z108"/>
      <c r="AA108"/>
      <c r="AB108"/>
      <c r="AC108"/>
      <c r="AD108"/>
      <c r="AE108"/>
      <c r="AF108"/>
    </row>
    <row r="109" spans="1:32">
      <c r="B109" s="31" t="s">
        <v>78</v>
      </c>
      <c r="C109" s="28">
        <v>2021</v>
      </c>
      <c r="D109" s="28">
        <v>2022</v>
      </c>
      <c r="E109" s="28">
        <v>2023</v>
      </c>
      <c r="F109" s="28">
        <v>2024</v>
      </c>
      <c r="G109" s="28">
        <v>2025</v>
      </c>
      <c r="H109" s="28">
        <v>2026</v>
      </c>
      <c r="I109" s="28">
        <v>2027</v>
      </c>
      <c r="J109" s="28">
        <v>2028</v>
      </c>
      <c r="V109"/>
      <c r="W109"/>
      <c r="X109"/>
      <c r="Y109"/>
      <c r="Z109"/>
      <c r="AA109"/>
      <c r="AB109"/>
      <c r="AC109"/>
      <c r="AD109"/>
      <c r="AE109"/>
      <c r="AF109"/>
    </row>
    <row r="110" spans="1:32" ht="15.6">
      <c r="A110" s="30">
        <v>48</v>
      </c>
      <c r="B110" s="59" t="s">
        <v>73</v>
      </c>
      <c r="C110" s="50">
        <v>2520</v>
      </c>
      <c r="D110" s="50"/>
      <c r="E110" s="50"/>
      <c r="F110" s="50"/>
      <c r="G110" s="50"/>
      <c r="H110" s="50"/>
      <c r="I110" s="50"/>
      <c r="J110" s="50"/>
      <c r="V110"/>
      <c r="W110"/>
      <c r="X110"/>
      <c r="Y110"/>
      <c r="Z110"/>
      <c r="AA110"/>
      <c r="AB110"/>
      <c r="AC110"/>
      <c r="AD110"/>
      <c r="AE110"/>
      <c r="AF110"/>
    </row>
    <row r="111" spans="1:32" ht="15.6">
      <c r="A111" s="30">
        <v>32</v>
      </c>
      <c r="B111" s="59" t="s">
        <v>74</v>
      </c>
      <c r="C111" s="50">
        <v>2736</v>
      </c>
      <c r="D111" s="50"/>
      <c r="E111" s="50"/>
      <c r="F111" s="50"/>
      <c r="G111" s="50"/>
      <c r="H111" s="50"/>
      <c r="I111" s="50"/>
      <c r="J111" s="50"/>
      <c r="V111"/>
      <c r="W111"/>
      <c r="X111"/>
      <c r="Y111"/>
      <c r="Z111"/>
      <c r="AA111"/>
      <c r="AB111"/>
      <c r="AC111"/>
      <c r="AD111"/>
      <c r="AE111"/>
      <c r="AF111"/>
    </row>
    <row r="112" spans="1:32" ht="15.6">
      <c r="A112" s="30">
        <v>32</v>
      </c>
      <c r="B112" s="59" t="s">
        <v>75</v>
      </c>
      <c r="C112" s="50">
        <v>3240</v>
      </c>
      <c r="D112" s="50"/>
      <c r="E112" s="50"/>
      <c r="F112" s="50"/>
      <c r="G112" s="50"/>
      <c r="H112" s="50"/>
      <c r="I112" s="50"/>
      <c r="J112" s="50"/>
      <c r="V112"/>
      <c r="W112"/>
      <c r="X112"/>
      <c r="Y112"/>
      <c r="Z112"/>
      <c r="AA112"/>
      <c r="AB112"/>
      <c r="AC112"/>
      <c r="AD112"/>
      <c r="AE112"/>
      <c r="AF112"/>
    </row>
    <row r="113" spans="1:32" ht="15.6">
      <c r="B113" s="59" t="s">
        <v>76</v>
      </c>
      <c r="C113" s="50">
        <v>8400</v>
      </c>
      <c r="D113" s="50"/>
      <c r="E113" s="50"/>
      <c r="F113" s="50"/>
      <c r="G113" s="50"/>
      <c r="H113" s="50"/>
      <c r="I113" s="50"/>
      <c r="J113" s="50"/>
      <c r="V113"/>
      <c r="W113"/>
      <c r="X113"/>
      <c r="Y113"/>
      <c r="Z113"/>
      <c r="AA113"/>
      <c r="AB113"/>
      <c r="AC113"/>
      <c r="AD113"/>
      <c r="AE113"/>
      <c r="AF113"/>
    </row>
    <row r="114" spans="1:32" ht="15.6">
      <c r="B114" s="59" t="s">
        <v>21</v>
      </c>
      <c r="C114" s="50">
        <v>16000</v>
      </c>
      <c r="D114" s="50"/>
      <c r="E114" s="50"/>
      <c r="F114" s="50"/>
      <c r="G114" s="50"/>
      <c r="H114" s="50"/>
      <c r="I114" s="50"/>
      <c r="J114" s="50"/>
      <c r="V114"/>
      <c r="W114"/>
      <c r="X114"/>
      <c r="Y114"/>
      <c r="Z114"/>
      <c r="AA114"/>
      <c r="AB114"/>
      <c r="AC114"/>
      <c r="AD114"/>
      <c r="AE114"/>
      <c r="AF114"/>
    </row>
    <row r="115" spans="1:32" ht="15.6">
      <c r="B115" s="59" t="s">
        <v>22</v>
      </c>
      <c r="C115" s="50">
        <v>0</v>
      </c>
      <c r="D115" s="50"/>
      <c r="E115" s="50"/>
      <c r="F115" s="50"/>
      <c r="G115" s="50"/>
      <c r="H115" s="50"/>
      <c r="I115" s="50"/>
      <c r="J115" s="50"/>
      <c r="V115"/>
      <c r="W115"/>
      <c r="X115"/>
      <c r="Y115"/>
      <c r="Z115"/>
      <c r="AA115"/>
      <c r="AB115"/>
      <c r="AC115"/>
      <c r="AD115"/>
      <c r="AE115"/>
      <c r="AF115"/>
    </row>
    <row r="117" spans="1:32">
      <c r="B117" s="31" t="s">
        <v>79</v>
      </c>
      <c r="C117" s="28">
        <v>2021</v>
      </c>
      <c r="D117" s="28">
        <v>2022</v>
      </c>
      <c r="E117" s="28">
        <v>2023</v>
      </c>
      <c r="F117" s="28">
        <v>2024</v>
      </c>
      <c r="G117" s="28">
        <v>2025</v>
      </c>
      <c r="H117" s="28">
        <v>2026</v>
      </c>
      <c r="I117" s="28">
        <v>2027</v>
      </c>
      <c r="J117" s="28">
        <v>2028</v>
      </c>
      <c r="K117" s="33"/>
    </row>
    <row r="118" spans="1:32" ht="15.6">
      <c r="B118" s="59" t="s">
        <v>73</v>
      </c>
      <c r="C118" s="35">
        <f>C101*C110/10^6</f>
        <v>25.80361875000002</v>
      </c>
      <c r="D118" s="35"/>
      <c r="E118" s="35"/>
      <c r="F118" s="35"/>
      <c r="G118" s="35"/>
      <c r="H118" s="35"/>
      <c r="I118" s="35"/>
      <c r="J118" s="35"/>
      <c r="K118" s="58"/>
    </row>
    <row r="119" spans="1:32" ht="15.6">
      <c r="B119" s="59" t="s">
        <v>74</v>
      </c>
      <c r="C119" s="35">
        <f t="shared" ref="C119" si="6">C102*C111/10^6</f>
        <v>4.5600000000000005</v>
      </c>
      <c r="D119" s="35"/>
      <c r="E119" s="35"/>
      <c r="F119" s="35"/>
      <c r="G119" s="35"/>
      <c r="H119" s="35"/>
      <c r="I119" s="35"/>
      <c r="J119" s="35"/>
      <c r="K119" s="58"/>
    </row>
    <row r="120" spans="1:32" ht="15.6">
      <c r="B120" s="59" t="s">
        <v>75</v>
      </c>
      <c r="C120" s="35">
        <f t="shared" ref="C120" si="7">C103*C112/10^6</f>
        <v>35.60619044117648</v>
      </c>
      <c r="D120" s="35"/>
      <c r="E120" s="35"/>
      <c r="F120" s="35"/>
      <c r="G120" s="35"/>
      <c r="H120" s="35"/>
      <c r="I120" s="35"/>
      <c r="J120" s="35"/>
    </row>
    <row r="121" spans="1:32" ht="15.6">
      <c r="B121" s="59" t="s">
        <v>76</v>
      </c>
      <c r="C121" s="35">
        <f t="shared" ref="C121" si="8">C104*C113/10^6</f>
        <v>269.32499999999999</v>
      </c>
      <c r="D121" s="35"/>
      <c r="E121" s="35"/>
      <c r="F121" s="35"/>
      <c r="G121" s="35"/>
      <c r="H121" s="35"/>
      <c r="I121" s="35"/>
      <c r="J121" s="35"/>
    </row>
    <row r="122" spans="1:32" ht="15.6">
      <c r="B122" s="59" t="s">
        <v>21</v>
      </c>
      <c r="C122" s="35">
        <f t="shared" ref="C122" si="9">C105*C114/10^6</f>
        <v>22.38214285714286</v>
      </c>
      <c r="D122" s="35"/>
      <c r="E122" s="35"/>
      <c r="F122" s="35"/>
      <c r="G122" s="35"/>
      <c r="H122" s="35"/>
      <c r="I122" s="35"/>
      <c r="J122" s="35"/>
    </row>
    <row r="123" spans="1:32" ht="16.2" thickBot="1">
      <c r="B123" s="60" t="s">
        <v>22</v>
      </c>
      <c r="C123" s="57">
        <f t="shared" ref="C123" si="10">C106*C115/10^6</f>
        <v>0</v>
      </c>
      <c r="D123" s="57"/>
      <c r="E123" s="57"/>
      <c r="F123" s="57"/>
      <c r="G123" s="57"/>
      <c r="H123" s="57"/>
      <c r="I123" s="57"/>
      <c r="J123" s="57"/>
    </row>
    <row r="124" spans="1:32">
      <c r="B124" s="61" t="s">
        <v>32</v>
      </c>
      <c r="C124" s="56">
        <f>SUM(C118:C123)</f>
        <v>357.67695204831932</v>
      </c>
      <c r="D124" s="56"/>
      <c r="E124" s="56"/>
      <c r="F124" s="56"/>
      <c r="G124" s="56"/>
      <c r="H124" s="56"/>
      <c r="I124" s="56"/>
      <c r="J124" s="56"/>
    </row>
    <row r="125" spans="1:32">
      <c r="D125" s="19"/>
      <c r="E125" s="19"/>
      <c r="F125" s="19"/>
      <c r="G125" s="19"/>
      <c r="H125" s="19"/>
      <c r="I125" s="19"/>
      <c r="J125" s="19"/>
    </row>
    <row r="126" spans="1:32" ht="18">
      <c r="A126" s="15"/>
      <c r="B126" s="3" t="s">
        <v>70</v>
      </c>
      <c r="F126" s="22"/>
      <c r="G126" s="20"/>
      <c r="H126" s="20"/>
      <c r="I126" s="20"/>
      <c r="J126" s="20"/>
    </row>
    <row r="127" spans="1:32" ht="16.05" customHeight="1">
      <c r="A127" s="15"/>
      <c r="B127" s="3"/>
    </row>
    <row r="145" spans="1:32">
      <c r="V145"/>
      <c r="W145"/>
      <c r="X145"/>
      <c r="Y145"/>
      <c r="Z145"/>
      <c r="AA145"/>
      <c r="AB145"/>
      <c r="AC145"/>
      <c r="AD145"/>
      <c r="AE145"/>
      <c r="AF145"/>
    </row>
    <row r="146" spans="1:32">
      <c r="B146" s="31" t="s">
        <v>86</v>
      </c>
      <c r="C146" s="28">
        <v>2021</v>
      </c>
      <c r="D146" s="28">
        <v>2022</v>
      </c>
      <c r="E146" s="28">
        <v>2023</v>
      </c>
      <c r="F146" s="28">
        <v>2024</v>
      </c>
      <c r="G146" s="28">
        <v>2025</v>
      </c>
      <c r="H146" s="28">
        <v>2026</v>
      </c>
      <c r="I146" s="28">
        <v>2027</v>
      </c>
      <c r="J146" s="28">
        <v>2028</v>
      </c>
      <c r="V146"/>
      <c r="W146"/>
      <c r="X146"/>
      <c r="Y146"/>
      <c r="Z146"/>
      <c r="AA146"/>
      <c r="AB146"/>
      <c r="AC146"/>
      <c r="AD146"/>
      <c r="AE146"/>
      <c r="AF146"/>
    </row>
    <row r="147" spans="1:32">
      <c r="B147" s="21" t="s">
        <v>71</v>
      </c>
      <c r="C147" s="29">
        <v>3680.46875</v>
      </c>
      <c r="D147" s="29"/>
      <c r="E147" s="29"/>
      <c r="F147" s="29"/>
      <c r="G147" s="29"/>
      <c r="H147" s="29"/>
      <c r="I147" s="29"/>
      <c r="J147" s="29"/>
      <c r="V147"/>
      <c r="W147"/>
      <c r="X147"/>
      <c r="Y147"/>
      <c r="Z147"/>
      <c r="AA147"/>
      <c r="AB147"/>
      <c r="AC147"/>
      <c r="AD147"/>
      <c r="AE147"/>
      <c r="AF147"/>
    </row>
    <row r="148" spans="1:32">
      <c r="B148" s="21" t="s">
        <v>87</v>
      </c>
      <c r="C148" s="29"/>
      <c r="D148" s="29"/>
      <c r="E148" s="29"/>
      <c r="F148" s="29"/>
      <c r="G148" s="29"/>
      <c r="H148" s="29"/>
      <c r="I148" s="29"/>
      <c r="J148" s="29"/>
      <c r="V148"/>
      <c r="W148"/>
      <c r="X148"/>
      <c r="Y148"/>
      <c r="Z148"/>
      <c r="AA148"/>
      <c r="AB148"/>
      <c r="AC148"/>
      <c r="AD148"/>
      <c r="AE148"/>
      <c r="AF148"/>
    </row>
    <row r="149" spans="1:32">
      <c r="B149" s="21" t="s">
        <v>68</v>
      </c>
      <c r="C149" s="29">
        <f>SUM(C147:C148)</f>
        <v>3680.46875</v>
      </c>
      <c r="D149" s="29"/>
      <c r="E149" s="29"/>
      <c r="F149" s="29"/>
      <c r="G149" s="29"/>
      <c r="H149" s="29"/>
      <c r="I149" s="29"/>
      <c r="J149" s="29"/>
      <c r="V149"/>
      <c r="W149"/>
      <c r="X149"/>
      <c r="Y149"/>
      <c r="Z149"/>
      <c r="AA149"/>
      <c r="AB149"/>
      <c r="AC149"/>
      <c r="AD149"/>
      <c r="AE149"/>
      <c r="AF149"/>
    </row>
    <row r="150" spans="1:32">
      <c r="C150" s="16"/>
      <c r="D150" s="16"/>
      <c r="E150" s="16"/>
      <c r="F150" s="16"/>
      <c r="G150" s="16"/>
      <c r="H150" s="16"/>
      <c r="I150" s="16"/>
      <c r="J150" s="16"/>
      <c r="V150"/>
      <c r="W150"/>
      <c r="X150"/>
      <c r="Y150"/>
      <c r="Z150"/>
      <c r="AA150"/>
      <c r="AB150"/>
      <c r="AC150"/>
      <c r="AD150"/>
      <c r="AE150"/>
      <c r="AF150"/>
    </row>
    <row r="151" spans="1:32">
      <c r="B151" s="31" t="s">
        <v>85</v>
      </c>
      <c r="C151" s="28">
        <v>2021</v>
      </c>
      <c r="D151" s="28">
        <v>2022</v>
      </c>
      <c r="E151" s="28">
        <v>2023</v>
      </c>
      <c r="F151" s="28">
        <v>2024</v>
      </c>
      <c r="G151" s="28">
        <v>2025</v>
      </c>
      <c r="H151" s="28">
        <v>2026</v>
      </c>
      <c r="I151" s="28">
        <v>2027</v>
      </c>
      <c r="J151" s="28">
        <v>2028</v>
      </c>
      <c r="V151"/>
      <c r="W151"/>
      <c r="X151"/>
      <c r="Y151"/>
      <c r="Z151"/>
      <c r="AA151"/>
      <c r="AB151"/>
      <c r="AC151"/>
      <c r="AD151"/>
      <c r="AE151"/>
      <c r="AF151"/>
    </row>
    <row r="152" spans="1:32">
      <c r="A152" s="30"/>
      <c r="B152" s="21" t="str">
        <f>B147</f>
        <v>OCS (Google)</v>
      </c>
      <c r="C152" s="50">
        <v>15000</v>
      </c>
      <c r="D152" s="35"/>
      <c r="E152" s="35"/>
      <c r="F152" s="35"/>
      <c r="G152" s="35"/>
      <c r="H152" s="35"/>
      <c r="I152" s="35"/>
      <c r="J152" s="35"/>
      <c r="V152"/>
      <c r="W152"/>
      <c r="X152"/>
      <c r="Y152"/>
      <c r="Z152"/>
      <c r="AA152"/>
      <c r="AB152"/>
      <c r="AC152"/>
      <c r="AD152"/>
      <c r="AE152"/>
      <c r="AF152"/>
    </row>
    <row r="153" spans="1:32">
      <c r="A153" s="30"/>
      <c r="B153" s="21" t="str">
        <f>B148</f>
        <v>Other Cloud companies</v>
      </c>
      <c r="C153" s="35"/>
      <c r="D153" s="35"/>
      <c r="E153" s="35"/>
      <c r="F153" s="35"/>
      <c r="G153" s="35"/>
      <c r="H153" s="35"/>
      <c r="I153" s="35"/>
      <c r="J153" s="35"/>
      <c r="V153"/>
      <c r="W153"/>
      <c r="X153"/>
      <c r="Y153"/>
      <c r="Z153"/>
      <c r="AA153"/>
      <c r="AB153"/>
      <c r="AC153"/>
      <c r="AD153"/>
      <c r="AE153"/>
      <c r="AF153"/>
    </row>
    <row r="155" spans="1:32">
      <c r="B155" s="31" t="s">
        <v>84</v>
      </c>
      <c r="C155" s="28">
        <v>2021</v>
      </c>
      <c r="D155" s="28">
        <v>2022</v>
      </c>
      <c r="E155" s="28">
        <v>2023</v>
      </c>
      <c r="F155" s="28">
        <v>2024</v>
      </c>
      <c r="G155" s="28">
        <v>2025</v>
      </c>
      <c r="H155" s="28">
        <v>2026</v>
      </c>
      <c r="I155" s="28">
        <v>2027</v>
      </c>
      <c r="J155" s="28">
        <v>2028</v>
      </c>
    </row>
    <row r="156" spans="1:32">
      <c r="B156" s="21" t="str">
        <f>B147</f>
        <v>OCS (Google)</v>
      </c>
      <c r="C156" s="35">
        <f>C147*C152/10^6</f>
        <v>55.20703125</v>
      </c>
      <c r="D156" s="35"/>
      <c r="E156" s="35"/>
      <c r="F156" s="35"/>
      <c r="G156" s="35"/>
      <c r="H156" s="35"/>
      <c r="I156" s="35"/>
      <c r="J156" s="35"/>
    </row>
    <row r="157" spans="1:32">
      <c r="B157" s="21" t="str">
        <f>B148</f>
        <v>Other Cloud companies</v>
      </c>
      <c r="C157" s="35">
        <f>C148*C153/10^6</f>
        <v>0</v>
      </c>
      <c r="D157" s="35"/>
      <c r="E157" s="35"/>
      <c r="F157" s="35"/>
      <c r="G157" s="35"/>
      <c r="H157" s="35"/>
      <c r="I157" s="35"/>
      <c r="J157" s="35"/>
    </row>
    <row r="158" spans="1:32">
      <c r="B158" s="21" t="s">
        <v>32</v>
      </c>
      <c r="C158" s="36">
        <f>SUM(C156:C157)</f>
        <v>55.20703125</v>
      </c>
      <c r="D158" s="36"/>
      <c r="E158" s="36"/>
      <c r="F158" s="36"/>
      <c r="G158" s="36"/>
      <c r="H158" s="36"/>
      <c r="I158" s="36"/>
      <c r="J158" s="36"/>
    </row>
    <row r="159" spans="1:32">
      <c r="C159" s="53"/>
      <c r="D159" s="53"/>
      <c r="E159" s="53"/>
      <c r="F159" s="53"/>
      <c r="G159" s="53"/>
      <c r="H159" s="53"/>
      <c r="I159" s="53"/>
      <c r="J159" s="53"/>
    </row>
    <row r="160" spans="1:32">
      <c r="C160" s="53"/>
      <c r="D160" s="53"/>
      <c r="E160" s="53"/>
      <c r="F160" s="53"/>
      <c r="G160" s="53"/>
      <c r="H160" s="53"/>
      <c r="I160" s="53"/>
      <c r="J160" s="53"/>
    </row>
    <row r="162" spans="2:10" ht="17.399999999999999">
      <c r="B162" s="3" t="s">
        <v>53</v>
      </c>
    </row>
    <row r="164" spans="2:10">
      <c r="B164" s="51" t="s">
        <v>54</v>
      </c>
      <c r="C164" s="28">
        <v>2021</v>
      </c>
      <c r="D164" s="28">
        <v>2022</v>
      </c>
      <c r="E164" s="28">
        <v>2023</v>
      </c>
      <c r="F164" s="28">
        <v>2024</v>
      </c>
      <c r="G164" s="28">
        <v>2025</v>
      </c>
      <c r="H164" s="28">
        <v>2026</v>
      </c>
      <c r="I164" s="28">
        <v>2027</v>
      </c>
      <c r="J164" s="28">
        <v>2028</v>
      </c>
    </row>
    <row r="165" spans="2:10">
      <c r="B165" s="18" t="s">
        <v>34</v>
      </c>
      <c r="C165" s="37">
        <v>49.88530270237127</v>
      </c>
      <c r="D165" s="37"/>
      <c r="E165" s="37"/>
      <c r="F165" s="37"/>
      <c r="G165" s="37"/>
      <c r="H165" s="37"/>
      <c r="I165" s="37"/>
      <c r="J165" s="37"/>
    </row>
    <row r="166" spans="2:10">
      <c r="B166" s="18" t="s">
        <v>33</v>
      </c>
      <c r="C166" s="37">
        <v>41.024108975897448</v>
      </c>
      <c r="D166" s="37"/>
      <c r="E166" s="37"/>
      <c r="F166" s="37"/>
      <c r="G166" s="37"/>
      <c r="H166" s="37"/>
      <c r="I166" s="37"/>
      <c r="J166" s="37"/>
    </row>
    <row r="167" spans="2:10">
      <c r="B167" s="18" t="s">
        <v>35</v>
      </c>
      <c r="C167" s="37">
        <v>0.97804444444444449</v>
      </c>
      <c r="D167" s="37"/>
      <c r="E167" s="37"/>
      <c r="F167" s="37"/>
      <c r="G167" s="37"/>
      <c r="H167" s="37"/>
      <c r="I167" s="37"/>
      <c r="J167" s="37"/>
    </row>
    <row r="168" spans="2:10">
      <c r="B168" s="18" t="s">
        <v>36</v>
      </c>
      <c r="C168" s="37">
        <v>0</v>
      </c>
      <c r="D168" s="37"/>
      <c r="E168" s="37"/>
      <c r="F168" s="37"/>
      <c r="G168" s="37"/>
      <c r="H168" s="37"/>
      <c r="I168" s="37"/>
      <c r="J168" s="37"/>
    </row>
    <row r="189" spans="2:10" ht="17.399999999999999">
      <c r="B189" s="3" t="s">
        <v>37</v>
      </c>
    </row>
    <row r="191" spans="2:10">
      <c r="B191" s="17" t="s">
        <v>38</v>
      </c>
      <c r="C191" s="28">
        <v>2021</v>
      </c>
      <c r="D191" s="28">
        <v>2022</v>
      </c>
      <c r="E191" s="28">
        <v>2023</v>
      </c>
      <c r="F191" s="28">
        <v>2024</v>
      </c>
      <c r="G191" s="28">
        <v>2025</v>
      </c>
      <c r="H191" s="28">
        <v>2026</v>
      </c>
      <c r="I191" s="28">
        <v>2027</v>
      </c>
      <c r="J191" s="28">
        <v>2028</v>
      </c>
    </row>
    <row r="192" spans="2:10">
      <c r="B192" s="21" t="s">
        <v>21</v>
      </c>
      <c r="C192" s="66">
        <v>0</v>
      </c>
      <c r="D192" s="38"/>
      <c r="E192" s="38"/>
      <c r="F192" s="38"/>
      <c r="G192" s="38"/>
      <c r="H192" s="38"/>
      <c r="I192" s="38"/>
      <c r="J192" s="38"/>
    </row>
    <row r="193" spans="2:11">
      <c r="B193" s="21" t="s">
        <v>22</v>
      </c>
      <c r="C193" s="66">
        <v>0</v>
      </c>
      <c r="D193" s="38"/>
      <c r="E193" s="38"/>
      <c r="F193" s="38"/>
      <c r="G193" s="38"/>
      <c r="H193" s="38"/>
      <c r="I193" s="38"/>
      <c r="J193" s="38"/>
    </row>
    <row r="194" spans="2:11">
      <c r="C194" s="39"/>
      <c r="D194" s="39"/>
      <c r="E194" s="39"/>
      <c r="F194" s="39"/>
      <c r="G194" s="39"/>
      <c r="H194" s="39"/>
      <c r="I194" s="39"/>
    </row>
    <row r="195" spans="2:11">
      <c r="B195" s="17" t="s">
        <v>46</v>
      </c>
    </row>
    <row r="196" spans="2:11">
      <c r="B196" s="21" t="s">
        <v>39</v>
      </c>
      <c r="C196" s="29">
        <f>C29*C192</f>
        <v>0</v>
      </c>
      <c r="D196" s="29"/>
      <c r="E196" s="29"/>
      <c r="F196" s="29"/>
      <c r="G196" s="29"/>
      <c r="H196" s="29"/>
      <c r="I196" s="29"/>
      <c r="J196" s="29"/>
    </row>
    <row r="197" spans="2:11">
      <c r="B197" s="21" t="s">
        <v>41</v>
      </c>
      <c r="C197" s="29">
        <f>C29-C196</f>
        <v>18283.08875835839</v>
      </c>
      <c r="D197" s="29"/>
      <c r="E197" s="29"/>
      <c r="F197" s="29"/>
      <c r="G197" s="29"/>
      <c r="H197" s="29"/>
      <c r="I197" s="29"/>
      <c r="J197" s="29"/>
    </row>
    <row r="198" spans="2:11">
      <c r="B198" s="21" t="s">
        <v>40</v>
      </c>
      <c r="C198" s="29">
        <f>C30*C193</f>
        <v>0</v>
      </c>
      <c r="D198" s="29"/>
      <c r="E198" s="29"/>
      <c r="F198" s="29"/>
      <c r="G198" s="29"/>
      <c r="H198" s="29"/>
      <c r="I198" s="29"/>
      <c r="J198" s="29"/>
    </row>
    <row r="199" spans="2:11">
      <c r="B199" s="21" t="s">
        <v>42</v>
      </c>
      <c r="C199" s="29">
        <f>C30-C198</f>
        <v>0</v>
      </c>
      <c r="D199" s="29"/>
      <c r="E199" s="29"/>
      <c r="F199" s="29"/>
      <c r="G199" s="29"/>
      <c r="H199" s="29"/>
      <c r="I199" s="29"/>
      <c r="J199" s="29"/>
    </row>
    <row r="200" spans="2:11">
      <c r="C200" s="20"/>
      <c r="D200" s="20"/>
      <c r="E200" s="20"/>
      <c r="F200" s="20"/>
      <c r="G200" s="20"/>
      <c r="H200" s="20"/>
      <c r="I200" s="20"/>
      <c r="J200" s="20"/>
    </row>
    <row r="202" spans="2:11">
      <c r="B202" s="17" t="s">
        <v>47</v>
      </c>
    </row>
    <row r="203" spans="2:11">
      <c r="B203" s="21" t="s">
        <v>39</v>
      </c>
      <c r="C203" s="40"/>
      <c r="D203" s="40"/>
      <c r="E203" s="40"/>
      <c r="F203" s="40"/>
      <c r="G203" s="40"/>
      <c r="H203" s="40"/>
      <c r="I203" s="40"/>
      <c r="J203" s="40"/>
      <c r="K203" s="18" t="s">
        <v>43</v>
      </c>
    </row>
    <row r="204" spans="2:11">
      <c r="B204" s="21" t="s">
        <v>41</v>
      </c>
      <c r="C204" s="40">
        <f>C40</f>
        <v>3500</v>
      </c>
      <c r="D204" s="40"/>
      <c r="E204" s="40"/>
      <c r="F204" s="40"/>
      <c r="G204" s="40"/>
      <c r="H204" s="40"/>
      <c r="I204" s="40"/>
      <c r="J204" s="40"/>
    </row>
    <row r="205" spans="2:11">
      <c r="B205" s="21" t="s">
        <v>40</v>
      </c>
      <c r="C205" s="40"/>
      <c r="D205" s="40"/>
      <c r="E205" s="40"/>
      <c r="F205" s="40"/>
      <c r="G205" s="40"/>
      <c r="H205" s="40"/>
      <c r="I205" s="40"/>
      <c r="J205" s="40"/>
    </row>
    <row r="206" spans="2:11">
      <c r="B206" s="21" t="s">
        <v>42</v>
      </c>
      <c r="C206" s="40">
        <f>C41</f>
        <v>0</v>
      </c>
      <c r="D206" s="40"/>
      <c r="E206" s="40"/>
      <c r="F206" s="40"/>
      <c r="G206" s="40"/>
      <c r="H206" s="40"/>
      <c r="I206" s="40"/>
      <c r="J206" s="40"/>
    </row>
    <row r="208" spans="2:11">
      <c r="B208" s="17" t="s">
        <v>48</v>
      </c>
    </row>
    <row r="209" spans="2:10">
      <c r="B209" s="21" t="s">
        <v>39</v>
      </c>
      <c r="C209" s="40">
        <f>C196*C203/10^6</f>
        <v>0</v>
      </c>
      <c r="D209" s="40"/>
      <c r="E209" s="40"/>
      <c r="F209" s="40"/>
      <c r="G209" s="40"/>
      <c r="H209" s="40"/>
      <c r="I209" s="40"/>
      <c r="J209" s="40"/>
    </row>
    <row r="210" spans="2:10">
      <c r="B210" s="21" t="s">
        <v>41</v>
      </c>
      <c r="C210" s="40">
        <f t="shared" ref="C210" si="11">C197*C204/10^6</f>
        <v>63.990810654254361</v>
      </c>
      <c r="D210" s="40"/>
      <c r="E210" s="40"/>
      <c r="F210" s="40"/>
      <c r="G210" s="40"/>
      <c r="H210" s="40"/>
      <c r="I210" s="40"/>
      <c r="J210" s="40"/>
    </row>
    <row r="211" spans="2:10">
      <c r="B211" s="21" t="s">
        <v>40</v>
      </c>
      <c r="C211" s="40">
        <f t="shared" ref="C211" si="12">C198*C205/10^6</f>
        <v>0</v>
      </c>
      <c r="D211" s="40"/>
      <c r="E211" s="40"/>
      <c r="F211" s="40"/>
      <c r="G211" s="40"/>
      <c r="H211" s="40"/>
      <c r="I211" s="40"/>
      <c r="J211" s="40"/>
    </row>
    <row r="212" spans="2:10">
      <c r="B212" s="21" t="s">
        <v>42</v>
      </c>
      <c r="C212" s="40">
        <f t="shared" ref="C212" si="13">C199*C206/10^6</f>
        <v>0</v>
      </c>
      <c r="D212" s="40"/>
      <c r="E212" s="40"/>
      <c r="F212" s="40"/>
      <c r="G212" s="40"/>
      <c r="H212" s="40"/>
      <c r="I212" s="40"/>
      <c r="J212" s="40"/>
    </row>
    <row r="213" spans="2:10">
      <c r="B213" s="17"/>
    </row>
    <row r="214" spans="2:10">
      <c r="B214" s="17" t="s">
        <v>49</v>
      </c>
      <c r="C214" s="28">
        <v>2021</v>
      </c>
      <c r="D214" s="28">
        <v>2022</v>
      </c>
      <c r="E214" s="28">
        <v>2023</v>
      </c>
      <c r="F214" s="28">
        <v>2024</v>
      </c>
      <c r="G214" s="28">
        <v>2025</v>
      </c>
      <c r="H214" s="28">
        <v>2026</v>
      </c>
      <c r="I214" s="28">
        <v>2027</v>
      </c>
      <c r="J214" s="28">
        <v>2028</v>
      </c>
    </row>
    <row r="215" spans="2:10">
      <c r="B215" s="21" t="s">
        <v>44</v>
      </c>
      <c r="C215" s="29">
        <f>C197+C199</f>
        <v>18283.08875835839</v>
      </c>
      <c r="D215" s="29"/>
      <c r="E215" s="29"/>
      <c r="F215" s="29"/>
      <c r="G215" s="29"/>
      <c r="H215" s="29"/>
      <c r="I215" s="29"/>
      <c r="J215" s="29"/>
    </row>
    <row r="216" spans="2:10">
      <c r="B216" s="21" t="s">
        <v>58</v>
      </c>
      <c r="C216" s="29">
        <f>C196+C198</f>
        <v>0</v>
      </c>
      <c r="D216" s="29"/>
      <c r="E216" s="29"/>
      <c r="F216" s="29"/>
      <c r="G216" s="29"/>
      <c r="H216" s="29"/>
      <c r="I216" s="29"/>
      <c r="J216" s="29"/>
    </row>
    <row r="218" spans="2:10">
      <c r="B218" s="17" t="s">
        <v>60</v>
      </c>
      <c r="C218" s="28">
        <v>2021</v>
      </c>
      <c r="D218" s="28">
        <v>2022</v>
      </c>
      <c r="E218" s="28">
        <v>2023</v>
      </c>
      <c r="F218" s="28">
        <v>2024</v>
      </c>
      <c r="G218" s="28">
        <v>2025</v>
      </c>
      <c r="H218" s="28">
        <v>2026</v>
      </c>
      <c r="I218" s="28">
        <v>2027</v>
      </c>
      <c r="J218" s="28">
        <v>2028</v>
      </c>
    </row>
    <row r="219" spans="2:10">
      <c r="B219" s="21" t="s">
        <v>62</v>
      </c>
      <c r="C219" s="36">
        <f>C210+C212</f>
        <v>63.990810654254361</v>
      </c>
      <c r="D219" s="36"/>
      <c r="E219" s="36"/>
      <c r="F219" s="36"/>
      <c r="G219" s="36"/>
      <c r="H219" s="36"/>
      <c r="I219" s="36"/>
      <c r="J219" s="36"/>
    </row>
    <row r="220" spans="2:10">
      <c r="B220" s="21" t="s">
        <v>63</v>
      </c>
      <c r="C220" s="36">
        <f>C209+C211</f>
        <v>0</v>
      </c>
      <c r="D220" s="36"/>
      <c r="E220" s="36"/>
      <c r="F220" s="36"/>
      <c r="G220" s="36"/>
      <c r="H220" s="36"/>
      <c r="I220" s="36"/>
      <c r="J220" s="36"/>
    </row>
    <row r="222" spans="2:10">
      <c r="B222" s="17" t="s">
        <v>61</v>
      </c>
      <c r="C222" s="53">
        <f>C46+C47</f>
        <v>63.990810654254361</v>
      </c>
      <c r="D222" s="53"/>
      <c r="E222" s="53"/>
      <c r="F222" s="53"/>
      <c r="G222" s="53"/>
      <c r="H222" s="53"/>
      <c r="I222" s="53"/>
      <c r="J222" s="53"/>
    </row>
    <row r="243" spans="2:2">
      <c r="B243" s="18" t="s">
        <v>45</v>
      </c>
    </row>
  </sheetData>
  <mergeCells count="4">
    <mergeCell ref="C52:J52"/>
    <mergeCell ref="C59:J59"/>
    <mergeCell ref="C66:J66"/>
    <mergeCell ref="C73:J73"/>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Methodology</vt:lpstr>
      <vt:lpstr>Products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LightCounting Forecasting</dc:title>
  <dc:creator>John Lively</dc:creator>
  <cp:lastModifiedBy>Stelyana Baleva</cp:lastModifiedBy>
  <cp:lastPrinted>2014-02-18T16:48:58Z</cp:lastPrinted>
  <dcterms:created xsi:type="dcterms:W3CDTF">2009-02-04T20:40:14Z</dcterms:created>
  <dcterms:modified xsi:type="dcterms:W3CDTF">2023-04-27T17:35:25Z</dcterms:modified>
</cp:coreProperties>
</file>