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" yWindow="0" windowWidth="19420" windowHeight="11020" tabRatio="773"/>
  </bookViews>
  <sheets>
    <sheet name="Introduction" sheetId="2" r:id="rId1"/>
    <sheet name="Methodology" sheetId="3" r:id="rId2"/>
    <sheet name="Product definitions" sheetId="7" r:id="rId3"/>
    <sheet name="3D sensors forecast" sheetId="9" r:id="rId4"/>
    <sheet name="Proximity sensors forecast" sheetId="14" r:id="rId5"/>
    <sheet name="LiDAR forecast" sheetId="25" r:id="rId6"/>
    <sheet name="Figures for the report" sheetId="22" r:id="rId7"/>
  </sheets>
  <definedNames>
    <definedName name="AV_Units_New">'LiDAR forecast'!$E$23:$M$27</definedName>
    <definedName name="AVprodnames">'LiDAR forecast'!$D$23:$D$27</definedName>
    <definedName name="Lidar_prodnames">'LiDAR forecast'!$B$83:$B$88</definedName>
    <definedName name="Lidar_Revs_New">'LiDAR forecast'!$E$99:$M$104</definedName>
    <definedName name="Lidar_Units_New">'LiDAR forecast'!$E$83:$M$88</definedName>
    <definedName name="Sensor_rev_new">'3D sensors forecast'!$F$78:$R$84</definedName>
    <definedName name="Sensor_units_new">'3D sensors forecast'!$F$25:$R$31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5" l="1"/>
  <c r="B2" i="25"/>
  <c r="B3" i="25" l="1"/>
  <c r="B104" i="25"/>
  <c r="B96" i="25"/>
  <c r="B95" i="25"/>
  <c r="B94" i="25"/>
  <c r="B93" i="25"/>
  <c r="B92" i="25"/>
  <c r="B91" i="25"/>
  <c r="D32" i="25"/>
  <c r="D31" i="25"/>
  <c r="D30" i="25"/>
  <c r="F25" i="22" l="1"/>
  <c r="J25" i="22"/>
  <c r="G25" i="22"/>
  <c r="K25" i="22"/>
  <c r="D25" i="22"/>
  <c r="H25" i="22"/>
  <c r="B99" i="25"/>
  <c r="C25" i="22"/>
  <c r="B100" i="25"/>
  <c r="I96" i="25"/>
  <c r="B101" i="25"/>
  <c r="B102" i="25"/>
  <c r="B103" i="25"/>
  <c r="J96" i="25" l="1"/>
  <c r="H96" i="25"/>
  <c r="K96" i="25"/>
  <c r="I25" i="22"/>
  <c r="E25" i="22"/>
  <c r="F96" i="25"/>
  <c r="M96" i="25"/>
  <c r="L96" i="25"/>
  <c r="G96" i="25"/>
  <c r="E96" i="25"/>
  <c r="J33" i="9" l="1"/>
  <c r="K33" i="9" l="1"/>
  <c r="L33" i="9" l="1"/>
  <c r="M33" i="9" l="1"/>
  <c r="N33" i="9"/>
  <c r="C29" i="9" l="1"/>
  <c r="C56" i="9" s="1"/>
  <c r="C82" i="9" s="1"/>
  <c r="C27" i="9"/>
  <c r="C54" i="9" s="1"/>
  <c r="C80" i="9" s="1"/>
  <c r="C28" i="9"/>
  <c r="K14" i="7"/>
  <c r="K13" i="7"/>
  <c r="B2" i="14"/>
  <c r="B3" i="14"/>
  <c r="B4" i="14"/>
  <c r="B2" i="9"/>
  <c r="B3" i="9"/>
  <c r="B4" i="9"/>
  <c r="B49" i="14"/>
  <c r="B71" i="14" s="1"/>
  <c r="E25" i="14"/>
  <c r="D25" i="14"/>
  <c r="D26" i="14" s="1"/>
  <c r="C25" i="14"/>
  <c r="C48" i="14" s="1"/>
  <c r="B48" i="14"/>
  <c r="B70" i="14" s="1"/>
  <c r="E24" i="14"/>
  <c r="E69" i="14" s="1"/>
  <c r="D24" i="14"/>
  <c r="D69" i="14" s="1"/>
  <c r="C24" i="14"/>
  <c r="C47" i="14" s="1"/>
  <c r="B69" i="14"/>
  <c r="D29" i="9"/>
  <c r="D56" i="9" s="1"/>
  <c r="D82" i="9" s="1"/>
  <c r="E29" i="9"/>
  <c r="E56" i="9" s="1"/>
  <c r="E82" i="9" s="1"/>
  <c r="C30" i="9"/>
  <c r="C57" i="9" s="1"/>
  <c r="C83" i="9" s="1"/>
  <c r="D30" i="9"/>
  <c r="D57" i="9" s="1"/>
  <c r="D83" i="9" s="1"/>
  <c r="E30" i="9"/>
  <c r="E57" i="9" s="1"/>
  <c r="E83" i="9" s="1"/>
  <c r="B29" i="9"/>
  <c r="B56" i="9" s="1"/>
  <c r="B30" i="9"/>
  <c r="B57" i="9" s="1"/>
  <c r="B83" i="9" s="1"/>
  <c r="B24" i="9"/>
  <c r="B77" i="9" s="1"/>
  <c r="C24" i="9"/>
  <c r="C77" i="9" s="1"/>
  <c r="D24" i="9"/>
  <c r="D77" i="9" s="1"/>
  <c r="E24" i="9"/>
  <c r="E51" i="9" s="1"/>
  <c r="B25" i="9"/>
  <c r="B52" i="9" s="1"/>
  <c r="C25" i="9"/>
  <c r="C52" i="9" s="1"/>
  <c r="C78" i="9" s="1"/>
  <c r="D25" i="9"/>
  <c r="D52" i="9" s="1"/>
  <c r="D78" i="9" s="1"/>
  <c r="E25" i="9"/>
  <c r="E52" i="9" s="1"/>
  <c r="E78" i="9" s="1"/>
  <c r="B26" i="9"/>
  <c r="B53" i="9" s="1"/>
  <c r="B79" i="9" s="1"/>
  <c r="C26" i="9"/>
  <c r="C53" i="9" s="1"/>
  <c r="C79" i="9" s="1"/>
  <c r="D26" i="9"/>
  <c r="D53" i="9" s="1"/>
  <c r="D79" i="9" s="1"/>
  <c r="E26" i="9"/>
  <c r="E53" i="9" s="1"/>
  <c r="E79" i="9" s="1"/>
  <c r="B27" i="9"/>
  <c r="B54" i="9" s="1"/>
  <c r="B80" i="9" s="1"/>
  <c r="D27" i="9"/>
  <c r="D54" i="9" s="1"/>
  <c r="D80" i="9" s="1"/>
  <c r="E27" i="9"/>
  <c r="E54" i="9" s="1"/>
  <c r="E80" i="9" s="1"/>
  <c r="B28" i="9"/>
  <c r="B55" i="9" s="1"/>
  <c r="D28" i="9"/>
  <c r="D55" i="9" s="1"/>
  <c r="D81" i="9" s="1"/>
  <c r="E28" i="9"/>
  <c r="E55" i="9" s="1"/>
  <c r="E81" i="9" s="1"/>
  <c r="B2" i="7"/>
  <c r="B3" i="7"/>
  <c r="B4" i="7"/>
  <c r="B2" i="3"/>
  <c r="B3" i="3"/>
  <c r="B4" i="3"/>
  <c r="C55" i="9"/>
  <c r="C81" i="9" s="1"/>
  <c r="C69" i="14" l="1"/>
  <c r="C26" i="14"/>
  <c r="B78" i="9"/>
  <c r="D47" i="14"/>
  <c r="D51" i="9"/>
  <c r="C51" i="9"/>
  <c r="E47" i="14"/>
  <c r="B82" i="9"/>
  <c r="B51" i="9"/>
  <c r="E48" i="14"/>
  <c r="E26" i="14"/>
  <c r="B81" i="9"/>
  <c r="D48" i="14"/>
  <c r="C49" i="14"/>
  <c r="C71" i="14" s="1"/>
  <c r="C70" i="14"/>
  <c r="E77" i="9"/>
  <c r="E70" i="14" l="1"/>
  <c r="E49" i="14"/>
  <c r="E71" i="14" s="1"/>
  <c r="D49" i="14"/>
  <c r="D71" i="14" s="1"/>
  <c r="D70" i="14"/>
  <c r="G88" i="9" l="1"/>
  <c r="D50" i="22" s="1"/>
  <c r="I88" i="9"/>
  <c r="F50" i="22" s="1"/>
  <c r="F88" i="9"/>
  <c r="C50" i="22" s="1"/>
  <c r="F59" i="9"/>
  <c r="H88" i="9" l="1"/>
  <c r="E50" i="22" s="1"/>
  <c r="F31" i="9"/>
  <c r="F84" i="9"/>
  <c r="C24" i="22" s="1"/>
  <c r="F87" i="9"/>
  <c r="C49" i="22" s="1"/>
  <c r="F72" i="14"/>
  <c r="H59" i="9"/>
  <c r="G72" i="14"/>
  <c r="G31" i="9"/>
  <c r="G59" i="9"/>
  <c r="F58" i="9" l="1"/>
  <c r="G84" i="9"/>
  <c r="G87" i="9"/>
  <c r="D49" i="22" s="1"/>
  <c r="G32" i="9"/>
  <c r="H31" i="9"/>
  <c r="H72" i="14"/>
  <c r="I59" i="9"/>
  <c r="D24" i="22" l="1"/>
  <c r="G85" i="9"/>
  <c r="G58" i="9"/>
  <c r="H84" i="9"/>
  <c r="H87" i="9"/>
  <c r="E49" i="22" s="1"/>
  <c r="H32" i="9"/>
  <c r="I72" i="14"/>
  <c r="I31" i="9"/>
  <c r="E24" i="22" l="1"/>
  <c r="H85" i="9"/>
  <c r="H58" i="9"/>
  <c r="I84" i="9"/>
  <c r="I87" i="9"/>
  <c r="F49" i="22" s="1"/>
  <c r="I32" i="9"/>
  <c r="F24" i="22" l="1"/>
  <c r="I58" i="9"/>
  <c r="I85" i="9"/>
  <c r="K88" i="9" l="1"/>
  <c r="H50" i="22" s="1"/>
  <c r="J72" i="14" l="1"/>
  <c r="K72" i="14"/>
  <c r="L88" i="9"/>
  <c r="I50" i="22" s="1"/>
  <c r="K59" i="9"/>
  <c r="K31" i="9"/>
  <c r="J59" i="9"/>
  <c r="J31" i="9"/>
  <c r="L59" i="9" l="1"/>
  <c r="L31" i="9"/>
  <c r="M72" i="14"/>
  <c r="J87" i="9"/>
  <c r="G49" i="22" s="1"/>
  <c r="J84" i="9"/>
  <c r="J32" i="9"/>
  <c r="J88" i="9"/>
  <c r="G50" i="22" s="1"/>
  <c r="K32" i="9"/>
  <c r="M88" i="9"/>
  <c r="J50" i="22" s="1"/>
  <c r="K87" i="9"/>
  <c r="H49" i="22" s="1"/>
  <c r="K84" i="9"/>
  <c r="L72" i="14"/>
  <c r="M59" i="9" l="1"/>
  <c r="L87" i="9"/>
  <c r="I49" i="22" s="1"/>
  <c r="L84" i="9"/>
  <c r="L32" i="9"/>
  <c r="N88" i="9"/>
  <c r="K50" i="22" s="1"/>
  <c r="J85" i="9"/>
  <c r="J58" i="9"/>
  <c r="G24" i="22"/>
  <c r="M87" i="9"/>
  <c r="J49" i="22" s="1"/>
  <c r="M84" i="9"/>
  <c r="H24" i="22"/>
  <c r="K85" i="9"/>
  <c r="K58" i="9"/>
  <c r="N72" i="14"/>
  <c r="M31" i="9"/>
  <c r="N31" i="9" l="1"/>
  <c r="N59" i="9"/>
  <c r="M58" i="9"/>
  <c r="M85" i="9"/>
  <c r="J24" i="22"/>
  <c r="L85" i="9"/>
  <c r="L58" i="9"/>
  <c r="I24" i="22"/>
  <c r="M32" i="9"/>
  <c r="N87" i="9"/>
  <c r="K49" i="22" s="1"/>
  <c r="N84" i="9"/>
  <c r="N32" i="9" l="1"/>
  <c r="N85" i="9"/>
  <c r="N58" i="9"/>
  <c r="K24" i="22"/>
</calcChain>
</file>

<file path=xl/comments1.xml><?xml version="1.0" encoding="utf-8"?>
<comments xmlns="http://schemas.openxmlformats.org/spreadsheetml/2006/main">
  <authors>
    <author>Pauline Rigby</author>
    <author>John Lively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Pauline Rigby:</t>
        </r>
        <r>
          <rPr>
            <sz val="9"/>
            <color indexed="81"/>
            <rFont val="Tahoma"/>
            <family val="2"/>
          </rPr>
          <t xml:space="preserve">
Was 100-1000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Pauline Rigby:</t>
        </r>
        <r>
          <rPr>
            <sz val="9"/>
            <color indexed="81"/>
            <rFont val="Tahoma"/>
            <family val="2"/>
          </rPr>
          <t xml:space="preserve">
Was 100-1000 i.e. the same as the LP array</t>
        </r>
      </text>
    </comment>
    <comment ref="N41" authorId="1">
      <text>
        <r>
          <rPr>
            <b/>
            <sz val="9"/>
            <color indexed="81"/>
            <rFont val="Tahoma"/>
            <family val="2"/>
          </rPr>
          <t>Retirement community transport</t>
        </r>
      </text>
    </comment>
  </commentList>
</comments>
</file>

<file path=xl/comments2.xml><?xml version="1.0" encoding="utf-8"?>
<comments xmlns="http://schemas.openxmlformats.org/spreadsheetml/2006/main">
  <authors>
    <author>tc={04DDDCBD-719C-6C45-A728-013A2B8983D2}</author>
  </authors>
  <commentList>
    <comment ref="F84" authorId="0">
      <text>
        <r>
          <rPr>
            <sz val="10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too high</t>
        </r>
      </text>
    </comment>
  </commentList>
</comments>
</file>

<file path=xl/sharedStrings.xml><?xml version="1.0" encoding="utf-8"?>
<sst xmlns="http://schemas.openxmlformats.org/spreadsheetml/2006/main" count="234" uniqueCount="185">
  <si>
    <t>LightCounting Market Research</t>
  </si>
  <si>
    <t>20-50</t>
  </si>
  <si>
    <t>Total</t>
  </si>
  <si>
    <t>Sales ($ mn)</t>
  </si>
  <si>
    <t>Units shipped (VCSEL arrays, millions)</t>
  </si>
  <si>
    <t>ASPs (per array)</t>
  </si>
  <si>
    <t>Power (mW)</t>
  </si>
  <si>
    <t>200-500</t>
  </si>
  <si>
    <t>500-1000</t>
  </si>
  <si>
    <t>Wavelength (nm)</t>
  </si>
  <si>
    <t>1-10</t>
  </si>
  <si>
    <t>≤20</t>
  </si>
  <si>
    <t>50-300</t>
  </si>
  <si>
    <t>VCSEL array product definitions</t>
  </si>
  <si>
    <t>Front camera</t>
  </si>
  <si>
    <t>Rear camera</t>
  </si>
  <si>
    <t>AR/VR (TOF)</t>
  </si>
  <si>
    <t>AR/VR (SL)</t>
  </si>
  <si>
    <t>Used in these handset applications</t>
  </si>
  <si>
    <t>Location on phone &gt;&gt;</t>
  </si>
  <si>
    <t>Forecast scope includes VCSEL arrays used in 3D Sensors in smartphones only.</t>
  </si>
  <si>
    <t>Dot projector array</t>
  </si>
  <si>
    <t># emitters/ VCSEL die</t>
  </si>
  <si>
    <t>Product category</t>
  </si>
  <si>
    <t>VCSEL array forecast for 3D Depth Sensing mobile handset applications (mn)</t>
  </si>
  <si>
    <t>TBD</t>
  </si>
  <si>
    <t>300 m</t>
  </si>
  <si>
    <t>Grand average</t>
  </si>
  <si>
    <t>Gesture and facial recognition (SL)</t>
  </si>
  <si>
    <t>Gesture and facial recognition (TOF)</t>
  </si>
  <si>
    <t>LP = Low Power; HP=High Power</t>
  </si>
  <si>
    <t>for 3D sensing</t>
  </si>
  <si>
    <t>for other applications</t>
  </si>
  <si>
    <t>Proximity sensor VCSELs</t>
  </si>
  <si>
    <t>Proximity sensor VCSEL array forecast for all mobile handset applications</t>
  </si>
  <si>
    <t>Total proximity sensor VCSEL arrays (mn)</t>
  </si>
  <si>
    <t xml:space="preserve">The main steps in the forecast are as follows: </t>
  </si>
  <si>
    <t xml:space="preserve">A forecast of handsets is developed using data available from vendors and other third parties. </t>
  </si>
  <si>
    <t>2.</t>
  </si>
  <si>
    <t>Subsets of the handset forecast are estimated representing phones that will offer facial recognition, and Augmented Reality/Virtual Reality</t>
  </si>
  <si>
    <t>3.</t>
  </si>
  <si>
    <t>Each of the above is split into subgroups using structured light or time of flight technologies to implement the facial recognition and AR/VR</t>
  </si>
  <si>
    <t>4.</t>
  </si>
  <si>
    <t>Handsets by feature and technology are estimated from the above</t>
  </si>
  <si>
    <t>5.</t>
  </si>
  <si>
    <t>Product groups representing different VCSEL arrays for various applications, differentiated by power and number of emitters/array, are created</t>
  </si>
  <si>
    <t>6.</t>
  </si>
  <si>
    <t>Handset numbers are multiplied by the array assumptions to create the array forecast at the product group level</t>
  </si>
  <si>
    <t>7.</t>
  </si>
  <si>
    <t>Price assumptions are developed based on discussions and inputs from industry participants</t>
  </si>
  <si>
    <t xml:space="preserve">8. </t>
  </si>
  <si>
    <t>Future prices are estimated by applying assumed price declines per year to each product and year</t>
  </si>
  <si>
    <t xml:space="preserve">9. </t>
  </si>
  <si>
    <t>1.</t>
  </si>
  <si>
    <t>Average without proximity sensor</t>
  </si>
  <si>
    <t>300-1000</t>
  </si>
  <si>
    <t>1000-3000</t>
  </si>
  <si>
    <t>Revenues are calculated as the product of ASPs and unit shipments</t>
  </si>
  <si>
    <t>Average # emitters/ VCSEL die</t>
  </si>
  <si>
    <t>Flash illuminator LP</t>
  </si>
  <si>
    <t>Flash illuminator HP</t>
  </si>
  <si>
    <t>Flood illuminator</t>
  </si>
  <si>
    <t>Gesture and facial recognition (AS)</t>
  </si>
  <si>
    <t>AS = Active Stereo</t>
  </si>
  <si>
    <t>possible alternative to structured light, not included in forecast at this time as no evidence of adoption as of October 2019</t>
  </si>
  <si>
    <t>3D Depth Sensing and Automotive LiDAR forecast</t>
  </si>
  <si>
    <t>Autonomous Vehicle forecast</t>
  </si>
  <si>
    <t>All light vehicles</t>
  </si>
  <si>
    <t>LIDAR sensor modules forecast summary</t>
  </si>
  <si>
    <t>Total LIDAR sensor shipments</t>
  </si>
  <si>
    <t>Total automotive LIDAR revenues</t>
  </si>
  <si>
    <t>Automotive LIDAR sensor modules by product type</t>
  </si>
  <si>
    <t>Sensor module shipments</t>
  </si>
  <si>
    <t>Sensor Module ASPs</t>
  </si>
  <si>
    <t>Module revenues ($ mn)</t>
  </si>
  <si>
    <t>Robotic Taxis</t>
  </si>
  <si>
    <t>LIDAR module product definitions</t>
  </si>
  <si>
    <t>H-FOV*</t>
  </si>
  <si>
    <t>Range</t>
  </si>
  <si>
    <t>Beams</t>
  </si>
  <si>
    <t>Technology</t>
  </si>
  <si>
    <t>Level</t>
  </si>
  <si>
    <t>Typical ADAS Function Enabled</t>
  </si>
  <si>
    <t>Suite A</t>
  </si>
  <si>
    <t>Suite B</t>
  </si>
  <si>
    <t>Suite C</t>
  </si>
  <si>
    <t>Suite D</t>
  </si>
  <si>
    <t>Short</t>
  </si>
  <si>
    <t>45°</t>
  </si>
  <si>
    <t>Mid</t>
  </si>
  <si>
    <t>Scanning</t>
  </si>
  <si>
    <t>L3</t>
  </si>
  <si>
    <t>Traffic Jam Assist (City Driving)</t>
  </si>
  <si>
    <t>120°</t>
  </si>
  <si>
    <t>Flash</t>
  </si>
  <si>
    <t>Blind Spot Monitor / Cross Traffic Alert</t>
  </si>
  <si>
    <t>Long</t>
  </si>
  <si>
    <t>Adaptive Cruise Control</t>
  </si>
  <si>
    <t>360°</t>
  </si>
  <si>
    <t>Surround View</t>
  </si>
  <si>
    <t>*H-FOV = horizontal field of view</t>
  </si>
  <si>
    <t>Uber gen 1</t>
  </si>
  <si>
    <t>Mobileye</t>
  </si>
  <si>
    <t>Aptiv</t>
  </si>
  <si>
    <t>Voyage</t>
  </si>
  <si>
    <t>Ford, GM</t>
  </si>
  <si>
    <t>A forecast of vehicle production is developed using data available from trade associations and manufacturers</t>
  </si>
  <si>
    <t>Subsets of the vehicle production forecast are estimated representing different markets: self-driving taxis (retrofitted), L3, L4, L5 autonomy in light vehicles (LV) and trucks</t>
  </si>
  <si>
    <t>Each of the above markets is split into estimates for the technology requirements and number of lidar units per vehicle</t>
  </si>
  <si>
    <t>Product groups representing different lidar requirements for various markets, differentiated by wavelength, range and number of beams, are created</t>
  </si>
  <si>
    <t>Automotive LiDAR forecast</t>
  </si>
  <si>
    <t>Model by: John Lively</t>
  </si>
  <si>
    <r>
      <t xml:space="preserve">The methodology used to create the </t>
    </r>
    <r>
      <rPr>
        <b/>
        <sz val="14"/>
        <color theme="1"/>
        <rFont val="Calibri"/>
        <family val="2"/>
      </rPr>
      <t>3D Sensors for Smartphones</t>
    </r>
    <r>
      <rPr>
        <sz val="12"/>
        <color theme="1"/>
        <rFont val="Calibri"/>
        <family val="2"/>
      </rPr>
      <t xml:space="preserve"> forecast is depicted in the diagram below. </t>
    </r>
  </si>
  <si>
    <r>
      <rPr>
        <b/>
        <sz val="14"/>
        <rFont val="Calibri"/>
        <family val="2"/>
      </rPr>
      <t>Automotive LiDAR</t>
    </r>
    <r>
      <rPr>
        <b/>
        <sz val="12"/>
        <color theme="4"/>
        <rFont val="Calibri"/>
        <family val="2"/>
      </rPr>
      <t xml:space="preserve">  Market Segmentation and Product definitions</t>
    </r>
  </si>
  <si>
    <r>
      <rPr>
        <b/>
        <sz val="14"/>
        <rFont val="Calibri"/>
        <family val="2"/>
      </rPr>
      <t xml:space="preserve">3S Sensing </t>
    </r>
    <r>
      <rPr>
        <b/>
        <sz val="12"/>
        <color theme="4"/>
        <rFont val="Calibri"/>
        <family val="2"/>
      </rPr>
      <t xml:space="preserve"> Market Segmentation and Product definitions</t>
    </r>
  </si>
  <si>
    <t>√</t>
  </si>
  <si>
    <t>Vehicle numbers are multiplied by the product assumptions to create the LiDAR sensor forecast at the product group level</t>
  </si>
  <si>
    <r>
      <t xml:space="preserve">The methodology used to create the </t>
    </r>
    <r>
      <rPr>
        <b/>
        <sz val="14"/>
        <color theme="1"/>
        <rFont val="Calibri"/>
        <family val="2"/>
      </rPr>
      <t>Automotive LiDAR</t>
    </r>
    <r>
      <rPr>
        <sz val="12"/>
        <color theme="1"/>
        <rFont val="Calibri"/>
        <family val="2"/>
      </rPr>
      <t xml:space="preserve"> forecast is as follows:</t>
    </r>
  </si>
  <si>
    <t>Analysis and assumptions:  Vladimir Kozlov, John Lively</t>
  </si>
  <si>
    <t>Autonomous Trucks</t>
  </si>
  <si>
    <t>Figure E-1</t>
  </si>
  <si>
    <t>3D sensors</t>
  </si>
  <si>
    <t>LIDARs</t>
  </si>
  <si>
    <t>Sales ($M)</t>
  </si>
  <si>
    <t>Figure E-2</t>
  </si>
  <si>
    <t>World-facing sensors</t>
  </si>
  <si>
    <t>3D Face recognition</t>
  </si>
  <si>
    <t>3D face recognition</t>
  </si>
  <si>
    <t>New sensor applications</t>
  </si>
  <si>
    <t>Figure 4-1</t>
  </si>
  <si>
    <t>Annual shipments on handsets</t>
  </si>
  <si>
    <t xml:space="preserve">This spreadsheet includes a forecast is for VCSEL arrays used in 3D Depth Sensors in smartphones, to implement facial and gesture recognition, and Augmented/Virtual Reality (AR/VR). VCSELs and VCSEL arrays used in Driver Monitoring Systems (DMS) are also addressed in this forecast. </t>
  </si>
  <si>
    <t xml:space="preserve">This spreadsheet also includes a forecast is for LIDAR sensors used in autonomous driving systems (ADS) applications, including self-driving taxis, passenger vehicles and trucks. Other lidar applications such smartphone applications are also included. </t>
  </si>
  <si>
    <t>Includes CEV, RT, AT, and LV segments</t>
  </si>
  <si>
    <t>ADAS/AVs with LIDAR</t>
  </si>
  <si>
    <t>Chinese EVs using Lidar</t>
  </si>
  <si>
    <t>AVs with LIDA - Percent of total</t>
  </si>
  <si>
    <t>Chinese EVs</t>
  </si>
  <si>
    <t>Non-LIDAR vehicles</t>
  </si>
  <si>
    <t>Hypothetical extended adoption curve</t>
  </si>
  <si>
    <t>Shipments - Chinese EVs</t>
  </si>
  <si>
    <t>Shipments - Light Vehicles</t>
  </si>
  <si>
    <t>Other LVs</t>
  </si>
  <si>
    <t>Shipments - Robotic Taxis</t>
  </si>
  <si>
    <t>Robotaxi</t>
  </si>
  <si>
    <t>Shipments - Auton. Trucks</t>
  </si>
  <si>
    <t>Auton Trucks</t>
  </si>
  <si>
    <t>ASPs - Chinese EVs</t>
  </si>
  <si>
    <t>ASPs - Light Vehicles</t>
  </si>
  <si>
    <t>ASPs - Robotic Taxis</t>
  </si>
  <si>
    <t>ASPs - Auton. Trucks</t>
  </si>
  <si>
    <t>Revenues - Chinese EVs</t>
  </si>
  <si>
    <t>Revenues - Light Vehicles</t>
  </si>
  <si>
    <t>Revenues - Robotic Taxis</t>
  </si>
  <si>
    <t>Revenues - Auton. Trucks</t>
  </si>
  <si>
    <t>Corner</t>
  </si>
  <si>
    <t>FF LR</t>
  </si>
  <si>
    <t>FF ULR</t>
  </si>
  <si>
    <t>Next gen</t>
  </si>
  <si>
    <t>Light Vehicles (all other)</t>
  </si>
  <si>
    <t>Automotive market segments</t>
  </si>
  <si>
    <t>Chinese electric vehicles (CEVs) - electric vehicles made in Chinese, typically with some ADAS functions</t>
  </si>
  <si>
    <t>Light Vehicles - all passenger vehicles and light trucks globally excluding the above</t>
  </si>
  <si>
    <t>Robotic Taxis - niche market for large cities; typically aiming for a higher level of autonomy than the above</t>
  </si>
  <si>
    <t>Autonomous Trucks - aka "big rigs", "semis".. these are the highway cargo haulers, with highest degree of sophistication and most expensive sensor packages</t>
  </si>
  <si>
    <t>product sensor suites</t>
  </si>
  <si>
    <t xml:space="preserve">Numbers are sensors of each type per suite </t>
  </si>
  <si>
    <t>Sensor group name in forecast</t>
  </si>
  <si>
    <t>Range (m)</t>
  </si>
  <si>
    <t>Suite E (AT)</t>
  </si>
  <si>
    <t>Corner/side (SR)</t>
  </si>
  <si>
    <t>20 m</t>
  </si>
  <si>
    <t>Forward facing (LR)</t>
  </si>
  <si>
    <t>200 m</t>
  </si>
  <si>
    <t>Forward facing (Ultra LR)</t>
  </si>
  <si>
    <t>L4</t>
  </si>
  <si>
    <t xml:space="preserve">360° </t>
  </si>
  <si>
    <t>Mid/Long</t>
  </si>
  <si>
    <t>32/64</t>
  </si>
  <si>
    <t xml:space="preserve">Next gen </t>
  </si>
  <si>
    <t>128+</t>
  </si>
  <si>
    <t>High Res Surround View</t>
  </si>
  <si>
    <t>World-Facing arrays</t>
  </si>
  <si>
    <t>Proximity sensor</t>
  </si>
  <si>
    <t>published November 29, 2023 - Sample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</si>
</sst>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-* #,##0.00_-;\-* #,##0.00_-;_-* &quot;-&quot;??_-;_-@_-"/>
    <numFmt numFmtId="167" formatCode="_-* #,##0_-;\-* #,##0_-;_-* &quot;-&quot;??_-;_-@_-"/>
    <numFmt numFmtId="168" formatCode="_(\$* #,##0.00_);_(\$* \(#,##0.00\);_(\$* \-??_);_(@_)"/>
  </numFmts>
  <fonts count="2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4"/>
      <color theme="4"/>
      <name val="Calibri"/>
      <family val="2"/>
    </font>
    <font>
      <b/>
      <sz val="12"/>
      <color theme="4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rgb="FFB2B2B2"/>
      </right>
      <top style="thin">
        <color auto="1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5" borderId="16" applyNumberFormat="0" applyFont="0" applyAlignment="0" applyProtection="0"/>
    <xf numFmtId="0" fontId="15" fillId="6" borderId="17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3" fillId="0" borderId="0" applyBorder="0" applyAlignment="0" applyProtection="0"/>
    <xf numFmtId="168" fontId="23" fillId="0" borderId="0" applyBorder="0" applyProtection="0"/>
    <xf numFmtId="0" fontId="24" fillId="0" borderId="0"/>
  </cellStyleXfs>
  <cellXfs count="18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ont="1"/>
    <xf numFmtId="17" fontId="4" fillId="0" borderId="0" xfId="0" quotePrefix="1" applyNumberFormat="1" applyFont="1"/>
    <xf numFmtId="0" fontId="8" fillId="0" borderId="0" xfId="0" applyFont="1"/>
    <xf numFmtId="0" fontId="9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164" fontId="0" fillId="0" borderId="3" xfId="1" applyNumberFormat="1" applyFont="1" applyBorder="1"/>
    <xf numFmtId="165" fontId="0" fillId="0" borderId="3" xfId="2" applyNumberFormat="1" applyFont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2" xfId="1" applyNumberFormat="1" applyFont="1" applyBorder="1"/>
    <xf numFmtId="0" fontId="0" fillId="0" borderId="14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165" fontId="0" fillId="0" borderId="2" xfId="2" applyNumberFormat="1" applyFont="1" applyBorder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1" xfId="2" applyNumberFormat="1" applyFont="1" applyBorder="1"/>
    <xf numFmtId="9" fontId="0" fillId="0" borderId="0" xfId="3" applyFont="1"/>
    <xf numFmtId="165" fontId="0" fillId="0" borderId="0" xfId="2" applyNumberFormat="1" applyFont="1"/>
    <xf numFmtId="164" fontId="0" fillId="0" borderId="1" xfId="1" applyNumberFormat="1" applyFont="1" applyBorder="1"/>
    <xf numFmtId="0" fontId="0" fillId="0" borderId="8" xfId="0" applyBorder="1"/>
    <xf numFmtId="44" fontId="0" fillId="0" borderId="1" xfId="2" applyFont="1" applyBorder="1"/>
    <xf numFmtId="0" fontId="0" fillId="0" borderId="0" xfId="0" quotePrefix="1"/>
    <xf numFmtId="0" fontId="0" fillId="4" borderId="1" xfId="0" applyFill="1" applyBorder="1"/>
    <xf numFmtId="0" fontId="0" fillId="4" borderId="14" xfId="0" applyFill="1" applyBorder="1"/>
    <xf numFmtId="0" fontId="0" fillId="0" borderId="0" xfId="0" applyFill="1" applyBorder="1"/>
    <xf numFmtId="44" fontId="0" fillId="0" borderId="0" xfId="2" applyNumberFormat="1" applyFont="1"/>
    <xf numFmtId="0" fontId="0" fillId="0" borderId="4" xfId="0" applyBorder="1" applyAlignment="1">
      <alignment horizontal="left"/>
    </xf>
    <xf numFmtId="164" fontId="7" fillId="0" borderId="2" xfId="1" applyNumberFormat="1" applyFont="1" applyFill="1" applyBorder="1"/>
    <xf numFmtId="44" fontId="1" fillId="0" borderId="3" xfId="2" applyFont="1" applyFill="1" applyBorder="1"/>
    <xf numFmtId="44" fontId="7" fillId="0" borderId="4" xfId="2" applyFont="1" applyFill="1" applyBorder="1"/>
    <xf numFmtId="0" fontId="0" fillId="0" borderId="1" xfId="0" quotePrefix="1" applyBorder="1"/>
    <xf numFmtId="0" fontId="0" fillId="0" borderId="3" xfId="0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12" fillId="0" borderId="0" xfId="0" quotePrefix="1" applyFont="1" applyAlignment="1">
      <alignment horizontal="center"/>
    </xf>
    <xf numFmtId="17" fontId="14" fillId="0" borderId="0" xfId="0" quotePrefix="1" applyNumberFormat="1" applyFont="1"/>
    <xf numFmtId="0" fontId="2" fillId="0" borderId="1" xfId="0" applyFont="1" applyBorder="1" applyAlignment="1">
      <alignment horizontal="center" vertical="center"/>
    </xf>
    <xf numFmtId="164" fontId="0" fillId="0" borderId="2" xfId="1" applyNumberFormat="1" applyFont="1" applyFill="1" applyBorder="1"/>
    <xf numFmtId="0" fontId="15" fillId="6" borderId="17" xfId="6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0" fillId="3" borderId="1" xfId="0" applyFill="1" applyBorder="1" applyAlignment="1">
      <alignment horizontal="center"/>
    </xf>
    <xf numFmtId="0" fontId="17" fillId="0" borderId="0" xfId="0" applyFont="1"/>
    <xf numFmtId="9" fontId="0" fillId="0" borderId="9" xfId="3" applyFont="1" applyFill="1" applyBorder="1"/>
    <xf numFmtId="0" fontId="8" fillId="0" borderId="0" xfId="7" applyFont="1"/>
    <xf numFmtId="0" fontId="18" fillId="0" borderId="0" xfId="7"/>
    <xf numFmtId="17" fontId="14" fillId="0" borderId="0" xfId="7" quotePrefix="1" applyNumberFormat="1" applyFont="1"/>
    <xf numFmtId="0" fontId="9" fillId="0" borderId="0" xfId="7" applyFont="1"/>
    <xf numFmtId="0" fontId="17" fillId="0" borderId="0" xfId="7" applyFont="1"/>
    <xf numFmtId="0" fontId="11" fillId="0" borderId="0" xfId="7" applyFont="1"/>
    <xf numFmtId="0" fontId="19" fillId="0" borderId="0" xfId="7" applyFont="1"/>
    <xf numFmtId="0" fontId="20" fillId="0" borderId="1" xfId="7" applyFont="1" applyBorder="1"/>
    <xf numFmtId="3" fontId="20" fillId="0" borderId="1" xfId="7" applyNumberFormat="1" applyFont="1" applyBorder="1"/>
    <xf numFmtId="9" fontId="20" fillId="0" borderId="1" xfId="8" applyFont="1" applyBorder="1"/>
    <xf numFmtId="9" fontId="20" fillId="0" borderId="0" xfId="8" applyFont="1"/>
    <xf numFmtId="0" fontId="21" fillId="0" borderId="0" xfId="7" applyFont="1"/>
    <xf numFmtId="0" fontId="20" fillId="0" borderId="0" xfId="7" applyFont="1"/>
    <xf numFmtId="0" fontId="11" fillId="0" borderId="14" xfId="7" applyFont="1" applyBorder="1"/>
    <xf numFmtId="167" fontId="20" fillId="0" borderId="1" xfId="9" applyNumberFormat="1" applyFont="1" applyBorder="1"/>
    <xf numFmtId="165" fontId="20" fillId="0" borderId="1" xfId="10" applyNumberFormat="1" applyFont="1" applyBorder="1"/>
    <xf numFmtId="165" fontId="20" fillId="0" borderId="1" xfId="10" applyNumberFormat="1" applyFont="1" applyFill="1" applyBorder="1"/>
    <xf numFmtId="0" fontId="11" fillId="0" borderId="1" xfId="7" applyFont="1" applyBorder="1"/>
    <xf numFmtId="0" fontId="11" fillId="0" borderId="11" xfId="7" applyFont="1" applyBorder="1"/>
    <xf numFmtId="0" fontId="18" fillId="0" borderId="9" xfId="7" applyBorder="1"/>
    <xf numFmtId="0" fontId="18" fillId="0" borderId="5" xfId="7" applyBorder="1"/>
    <xf numFmtId="167" fontId="11" fillId="0" borderId="2" xfId="7" applyNumberFormat="1" applyFont="1" applyBorder="1"/>
    <xf numFmtId="0" fontId="11" fillId="0" borderId="8" xfId="7" applyFont="1" applyBorder="1"/>
    <xf numFmtId="0" fontId="18" fillId="0" borderId="0" xfId="7" applyBorder="1"/>
    <xf numFmtId="0" fontId="18" fillId="0" borderId="7" xfId="7" applyBorder="1"/>
    <xf numFmtId="0" fontId="18" fillId="0" borderId="15" xfId="7" applyBorder="1"/>
    <xf numFmtId="0" fontId="18" fillId="0" borderId="13" xfId="7" applyBorder="1"/>
    <xf numFmtId="167" fontId="11" fillId="0" borderId="13" xfId="7" applyNumberFormat="1" applyFont="1" applyBorder="1"/>
    <xf numFmtId="165" fontId="11" fillId="0" borderId="2" xfId="10" applyNumberFormat="1" applyFont="1" applyBorder="1"/>
    <xf numFmtId="165" fontId="11" fillId="0" borderId="1" xfId="10" applyNumberFormat="1" applyFont="1" applyBorder="1"/>
    <xf numFmtId="17" fontId="9" fillId="0" borderId="0" xfId="0" applyNumberFormat="1" applyFont="1"/>
    <xf numFmtId="0" fontId="11" fillId="0" borderId="1" xfId="0" applyFont="1" applyBorder="1"/>
    <xf numFmtId="0" fontId="17" fillId="7" borderId="1" xfId="0" applyFont="1" applyFill="1" applyBorder="1" applyAlignment="1">
      <alignment horizontal="center"/>
    </xf>
    <xf numFmtId="17" fontId="17" fillId="7" borderId="1" xfId="0" applyNumberFormat="1" applyFont="1" applyFill="1" applyBorder="1" applyAlignment="1">
      <alignment horizontal="center"/>
    </xf>
    <xf numFmtId="0" fontId="0" fillId="0" borderId="1" xfId="5" applyFont="1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1" xfId="0" applyFont="1" applyFill="1" applyBorder="1" applyAlignment="1">
      <alignment wrapText="1"/>
    </xf>
    <xf numFmtId="165" fontId="0" fillId="0" borderId="0" xfId="0" applyNumberFormat="1" applyBorder="1"/>
    <xf numFmtId="167" fontId="20" fillId="0" borderId="19" xfId="9" applyNumberFormat="1" applyFont="1" applyBorder="1"/>
    <xf numFmtId="165" fontId="19" fillId="0" borderId="0" xfId="7" applyNumberFormat="1" applyFont="1"/>
    <xf numFmtId="44" fontId="1" fillId="0" borderId="2" xfId="2" applyFont="1" applyFill="1" applyBorder="1"/>
    <xf numFmtId="44" fontId="4" fillId="0" borderId="4" xfId="2" applyFont="1" applyFill="1" applyBorder="1"/>
    <xf numFmtId="44" fontId="7" fillId="0" borderId="2" xfId="2" applyFont="1" applyFill="1" applyBorder="1"/>
    <xf numFmtId="0" fontId="0" fillId="0" borderId="1" xfId="0" applyBorder="1" applyAlignment="1">
      <alignment horizontal="center"/>
    </xf>
    <xf numFmtId="0" fontId="16" fillId="0" borderId="0" xfId="11" applyFont="1" applyAlignment="1">
      <alignment horizontal="left"/>
    </xf>
    <xf numFmtId="0" fontId="11" fillId="8" borderId="1" xfId="7" applyFont="1" applyFill="1" applyBorder="1"/>
    <xf numFmtId="0" fontId="20" fillId="0" borderId="21" xfId="7" applyFont="1" applyBorder="1"/>
    <xf numFmtId="3" fontId="20" fillId="0" borderId="21" xfId="7" applyNumberFormat="1" applyFont="1" applyBorder="1"/>
    <xf numFmtId="0" fontId="20" fillId="0" borderId="4" xfId="7" applyFont="1" applyBorder="1"/>
    <xf numFmtId="3" fontId="20" fillId="0" borderId="4" xfId="7" applyNumberFormat="1" applyFont="1" applyBorder="1"/>
    <xf numFmtId="0" fontId="20" fillId="0" borderId="1" xfId="7" applyFont="1" applyBorder="1" applyAlignment="1">
      <alignment horizontal="left" indent="2"/>
    </xf>
    <xf numFmtId="0" fontId="20" fillId="0" borderId="21" xfId="7" applyFont="1" applyBorder="1" applyAlignment="1">
      <alignment horizontal="left" indent="2"/>
    </xf>
    <xf numFmtId="9" fontId="20" fillId="0" borderId="4" xfId="8" applyFont="1" applyBorder="1"/>
    <xf numFmtId="9" fontId="20" fillId="0" borderId="21" xfId="8" applyFont="1" applyBorder="1"/>
    <xf numFmtId="0" fontId="20" fillId="0" borderId="1" xfId="7" applyFont="1" applyBorder="1" applyAlignment="1">
      <alignment horizontal="left"/>
    </xf>
    <xf numFmtId="0" fontId="20" fillId="0" borderId="2" xfId="7" applyFont="1" applyBorder="1" applyAlignment="1">
      <alignment horizontal="right"/>
    </xf>
    <xf numFmtId="0" fontId="11" fillId="0" borderId="14" xfId="11" applyFont="1" applyBorder="1"/>
    <xf numFmtId="0" fontId="20" fillId="0" borderId="1" xfId="11" applyFont="1" applyBorder="1"/>
    <xf numFmtId="0" fontId="18" fillId="0" borderId="0" xfId="7" applyFill="1"/>
    <xf numFmtId="0" fontId="11" fillId="0" borderId="14" xfId="11" applyFont="1" applyFill="1" applyBorder="1"/>
    <xf numFmtId="0" fontId="20" fillId="0" borderId="1" xfId="11" applyFont="1" applyFill="1" applyBorder="1"/>
    <xf numFmtId="167" fontId="20" fillId="0" borderId="1" xfId="9" applyNumberFormat="1" applyFont="1" applyFill="1" applyBorder="1"/>
    <xf numFmtId="0" fontId="11" fillId="0" borderId="0" xfId="7" applyFont="1" applyFill="1"/>
    <xf numFmtId="0" fontId="11" fillId="0" borderId="18" xfId="11" applyFont="1" applyBorder="1"/>
    <xf numFmtId="0" fontId="20" fillId="0" borderId="19" xfId="11" applyFont="1" applyBorder="1"/>
    <xf numFmtId="0" fontId="11" fillId="0" borderId="22" xfId="11" applyFont="1" applyBorder="1"/>
    <xf numFmtId="0" fontId="20" fillId="0" borderId="23" xfId="11" applyFont="1" applyBorder="1"/>
    <xf numFmtId="165" fontId="20" fillId="0" borderId="23" xfId="10" applyNumberFormat="1" applyFont="1" applyFill="1" applyBorder="1"/>
    <xf numFmtId="0" fontId="11" fillId="0" borderId="12" xfId="11" applyFont="1" applyBorder="1"/>
    <xf numFmtId="0" fontId="20" fillId="0" borderId="4" xfId="11" applyFont="1" applyBorder="1"/>
    <xf numFmtId="165" fontId="20" fillId="0" borderId="4" xfId="10" applyNumberFormat="1" applyFont="1" applyBorder="1"/>
    <xf numFmtId="0" fontId="20" fillId="0" borderId="20" xfId="11" applyFont="1" applyBorder="1"/>
    <xf numFmtId="165" fontId="20" fillId="0" borderId="19" xfId="11" applyNumberFormat="1" applyFont="1" applyBorder="1"/>
    <xf numFmtId="167" fontId="11" fillId="0" borderId="2" xfId="7" applyNumberFormat="1" applyFont="1" applyFill="1" applyBorder="1"/>
    <xf numFmtId="0" fontId="18" fillId="0" borderId="10" xfId="7" applyBorder="1"/>
    <xf numFmtId="0" fontId="18" fillId="0" borderId="6" xfId="7" applyBorder="1"/>
    <xf numFmtId="0" fontId="18" fillId="0" borderId="0" xfId="7" applyAlignment="1">
      <alignment vertical="center"/>
    </xf>
    <xf numFmtId="0" fontId="11" fillId="0" borderId="12" xfId="7" applyFont="1" applyBorder="1"/>
    <xf numFmtId="165" fontId="11" fillId="0" borderId="2" xfId="10" applyNumberFormat="1" applyFont="1" applyFill="1" applyBorder="1"/>
    <xf numFmtId="0" fontId="0" fillId="0" borderId="0" xfId="0" applyBorder="1" applyAlignment="1">
      <alignment horizontal="center"/>
    </xf>
    <xf numFmtId="0" fontId="0" fillId="0" borderId="15" xfId="5" applyFont="1" applyFill="1" applyBorder="1" applyAlignment="1">
      <alignment horizontal="center"/>
    </xf>
    <xf numFmtId="0" fontId="0" fillId="0" borderId="24" xfId="5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/>
    </xf>
    <xf numFmtId="17" fontId="0" fillId="0" borderId="2" xfId="0" applyNumberFormat="1" applyBorder="1" applyAlignment="1">
      <alignment horizontal="left"/>
    </xf>
    <xf numFmtId="167" fontId="18" fillId="0" borderId="0" xfId="7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7" fillId="7" borderId="14" xfId="0" applyFont="1" applyFill="1" applyBorder="1" applyAlignment="1">
      <alignment wrapText="1"/>
    </xf>
    <xf numFmtId="0" fontId="17" fillId="0" borderId="13" xfId="0" applyFont="1" applyBorder="1" applyAlignment="1">
      <alignment wrapTex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</cellXfs>
  <cellStyles count="16">
    <cellStyle name="Check Cell" xfId="6" builtinId="23"/>
    <cellStyle name="Comma" xfId="1" builtinId="3"/>
    <cellStyle name="Comma 2" xfId="9"/>
    <cellStyle name="Comma 3" xfId="13"/>
    <cellStyle name="Currency" xfId="2" builtinId="4"/>
    <cellStyle name="Currency 2" xfId="10"/>
    <cellStyle name="Currency 3" xfId="12"/>
    <cellStyle name="Currency 4" xfId="14"/>
    <cellStyle name="Normal" xfId="0" builtinId="0"/>
    <cellStyle name="Normal 2" xfId="7"/>
    <cellStyle name="Normal 3" xfId="4"/>
    <cellStyle name="Normal 3 2" xfId="11"/>
    <cellStyle name="Normal 4" xfId="15"/>
    <cellStyle name="Note" xfId="5" builtinId="10"/>
    <cellStyle name="Percent" xfId="3" builtinId="5"/>
    <cellStyle name="Percent 2" xfId="8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00CC00"/>
      <color rgb="FF66FFFF"/>
      <color rgb="FF00FF0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3755182649809"/>
          <c:y val="6.8253629025629217E-2"/>
          <c:w val="0.81438162123230728"/>
          <c:h val="0.828066291480123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'3D sensors forecast'!$B$25</c:f>
              <c:strCache>
                <c:ptCount val="1"/>
                <c:pt idx="0">
                  <c:v>Proximity sensor</c:v>
                </c:pt>
              </c:strCache>
            </c:strRef>
          </c:tx>
          <c:invertIfNegative val="0"/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forecast'!$F$25:$N$25</c:f>
              <c:numCache>
                <c:formatCode>_(* #,##0_);_(* \(#,##0\);_(*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32-40A8-AD8E-14D7D578D973}"/>
            </c:ext>
          </c:extLst>
        </c:ser>
        <c:ser>
          <c:idx val="1"/>
          <c:order val="1"/>
          <c:tx>
            <c:strRef>
              <c:f>'3D sensors forecast'!$B$26</c:f>
              <c:strCache>
                <c:ptCount val="1"/>
                <c:pt idx="0">
                  <c:v>Flood illuminator</c:v>
                </c:pt>
              </c:strCache>
            </c:strRef>
          </c:tx>
          <c:invertIfNegative val="0"/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forecast'!$F$26:$N$26</c:f>
              <c:numCache>
                <c:formatCode>_(* #,##0_);_(* \(#,##0\);_(*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32-40A8-AD8E-14D7D578D973}"/>
            </c:ext>
          </c:extLst>
        </c:ser>
        <c:ser>
          <c:idx val="2"/>
          <c:order val="2"/>
          <c:tx>
            <c:strRef>
              <c:f>'3D sensors forecast'!$B$27</c:f>
              <c:strCache>
                <c:ptCount val="1"/>
                <c:pt idx="0">
                  <c:v>Dot projector array</c:v>
                </c:pt>
              </c:strCache>
            </c:strRef>
          </c:tx>
          <c:invertIfNegative val="0"/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forecast'!$F$27:$N$27</c:f>
              <c:numCache>
                <c:formatCode>_(* #,##0_);_(* \(#,##0\);_(*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32-40A8-AD8E-14D7D578D973}"/>
            </c:ext>
          </c:extLst>
        </c:ser>
        <c:ser>
          <c:idx val="3"/>
          <c:order val="3"/>
          <c:tx>
            <c:strRef>
              <c:f>'3D sensors forecast'!$B$28</c:f>
              <c:strCache>
                <c:ptCount val="1"/>
                <c:pt idx="0">
                  <c:v>Flash illuminator LP</c:v>
                </c:pt>
              </c:strCache>
            </c:strRef>
          </c:tx>
          <c:invertIfNegative val="0"/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forecast'!$F$28:$N$28</c:f>
              <c:numCache>
                <c:formatCode>_(* #,##0_);_(* \(#,##0\);_(*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32-40A8-AD8E-14D7D578D973}"/>
            </c:ext>
          </c:extLst>
        </c:ser>
        <c:ser>
          <c:idx val="4"/>
          <c:order val="4"/>
          <c:tx>
            <c:strRef>
              <c:f>'3D sensors forecast'!$B$29</c:f>
              <c:strCache>
                <c:ptCount val="1"/>
                <c:pt idx="0">
                  <c:v>Flash illuminator HP</c:v>
                </c:pt>
              </c:strCache>
            </c:strRef>
          </c:tx>
          <c:invertIfNegative val="0"/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forecast'!$F$29:$N$29</c:f>
              <c:numCache>
                <c:formatCode>_(* #,##0_);_(* \(#,##0\);_(*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E32-40A8-AD8E-14D7D578D973}"/>
            </c:ext>
          </c:extLst>
        </c:ser>
        <c:ser>
          <c:idx val="5"/>
          <c:order val="5"/>
          <c:tx>
            <c:strRef>
              <c:f>'3D sensors forecast'!$B$30</c:f>
              <c:strCache>
                <c:ptCount val="1"/>
                <c:pt idx="0">
                  <c:v>New sensor applications</c:v>
                </c:pt>
              </c:strCache>
            </c:strRef>
          </c:tx>
          <c:invertIfNegative val="0"/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forecast'!$F$30:$N$30</c:f>
              <c:numCache>
                <c:formatCode>_(* #,##0_);_(* \(#,##0\);_(*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E32-40A8-AD8E-14D7D578D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942528"/>
        <c:axId val="113944064"/>
      </c:barChart>
      <c:catAx>
        <c:axId val="1139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944064"/>
        <c:crosses val="autoZero"/>
        <c:auto val="1"/>
        <c:lblAlgn val="ctr"/>
        <c:lblOffset val="100"/>
        <c:noMultiLvlLbl val="0"/>
      </c:catAx>
      <c:valAx>
        <c:axId val="11394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shipments, arrays (millions)</a:t>
                </a:r>
              </a:p>
            </c:rich>
          </c:tx>
          <c:layout>
            <c:manualLayout>
              <c:xMode val="edge"/>
              <c:yMode val="edge"/>
              <c:x val="1.3755941117615973E-2"/>
              <c:y val="0.1378478078744513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1394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921127148199217"/>
          <c:y val="6.9861414785710757E-2"/>
          <c:w val="0.57260608691246728"/>
          <c:h val="0.21423078538927887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Revenue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375179924240982"/>
          <c:y val="0.13784764207980654"/>
          <c:w val="0.81508869406121642"/>
          <c:h val="0.75847242190252218"/>
        </c:manualLayout>
      </c:layout>
      <c:lineChart>
        <c:grouping val="standard"/>
        <c:varyColors val="0"/>
        <c:ser>
          <c:idx val="1"/>
          <c:order val="0"/>
          <c:tx>
            <c:strRef>
              <c:f>'Proximity sensors forecast'!$B$71</c:f>
              <c:strCache>
                <c:ptCount val="1"/>
                <c:pt idx="0">
                  <c:v>for other applications</c:v>
                </c:pt>
              </c:strCache>
            </c:strRef>
          </c:tx>
          <c:cat>
            <c:numRef>
              <c:f>'Proximity sensors forecast'!$F$69:$N$69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forecast'!$F$71:$N$71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DA-4407-99AC-66FA220B0117}"/>
            </c:ext>
          </c:extLst>
        </c:ser>
        <c:ser>
          <c:idx val="0"/>
          <c:order val="1"/>
          <c:tx>
            <c:strRef>
              <c:f>'Proximity sensors forecast'!$B$70</c:f>
              <c:strCache>
                <c:ptCount val="1"/>
                <c:pt idx="0">
                  <c:v>for 3D sensing</c:v>
                </c:pt>
              </c:strCache>
            </c:strRef>
          </c:tx>
          <c:cat>
            <c:numRef>
              <c:f>'Proximity sensors forecast'!$F$69:$N$69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forecast'!$F$70:$N$70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DA-4407-99AC-66FA220B0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7152"/>
        <c:axId val="113627136"/>
      </c:lineChart>
      <c:catAx>
        <c:axId val="1136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627136"/>
        <c:crosses val="autoZero"/>
        <c:auto val="1"/>
        <c:lblAlgn val="ctr"/>
        <c:lblOffset val="100"/>
        <c:noMultiLvlLbl val="0"/>
      </c:catAx>
      <c:valAx>
        <c:axId val="113627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VCSEL array sales (USD, mn)</a:t>
                </a:r>
              </a:p>
            </c:rich>
          </c:tx>
          <c:layout>
            <c:manualLayout>
              <c:xMode val="edge"/>
              <c:yMode val="edge"/>
              <c:x val="2.1984712591799557E-2"/>
              <c:y val="0.1381477496691390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13617152"/>
        <c:crosses val="autoZero"/>
        <c:crossBetween val="between"/>
      </c:valAx>
    </c:plotArea>
    <c:legend>
      <c:legendPos val="t"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Autonomous vehicle production</a:t>
            </a:r>
            <a:endParaRPr lang="en-US" sz="1400"/>
          </a:p>
        </c:rich>
      </c:tx>
      <c:layout>
        <c:manualLayout>
          <c:xMode val="edge"/>
          <c:yMode val="edge"/>
          <c:x val="0.24381402679275016"/>
          <c:y val="5.33333333333333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99880709685044"/>
          <c:y val="0.13454640807281837"/>
          <c:w val="0.81795069949181587"/>
          <c:h val="0.6834250256183456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'LiDAR forecast'!$D$33</c:f>
              <c:strCache>
                <c:ptCount val="1"/>
                <c:pt idx="0">
                  <c:v>Non-LIDAR vehicles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'LiDAR forecast'!$E$21:$M$21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forecast'!$E$33:$M$33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94-6C4D-8B54-9C7E25E80BC7}"/>
            </c:ext>
          </c:extLst>
        </c:ser>
        <c:ser>
          <c:idx val="6"/>
          <c:order val="1"/>
          <c:tx>
            <c:strRef>
              <c:f>'LiDAR forecast'!$D$27</c:f>
              <c:strCache>
                <c:ptCount val="1"/>
                <c:pt idx="0">
                  <c:v>Autonomous Trucks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'LiDAR forecast'!$E$21:$M$21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forecast'!$E$27:$M$27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8A-9346-A4D6-30DCB1072F6A}"/>
            </c:ext>
          </c:extLst>
        </c:ser>
        <c:ser>
          <c:idx val="2"/>
          <c:order val="2"/>
          <c:tx>
            <c:strRef>
              <c:f>'LiDAR forecast'!$D$26</c:f>
              <c:strCache>
                <c:ptCount val="1"/>
                <c:pt idx="0">
                  <c:v>Robotic Taxis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'LiDAR forecast'!$E$21:$M$21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forecast'!$E$26:$M$26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94-6C4D-8B54-9C7E25E80BC7}"/>
            </c:ext>
          </c:extLst>
        </c:ser>
        <c:ser>
          <c:idx val="0"/>
          <c:order val="3"/>
          <c:tx>
            <c:strRef>
              <c:f>'LiDAR forecast'!$D$25</c:f>
              <c:strCache>
                <c:ptCount val="1"/>
                <c:pt idx="0">
                  <c:v>Light Vehicles (all other)</c:v>
                </c:pt>
              </c:strCache>
            </c:strRef>
          </c:tx>
          <c:invertIfNegative val="0"/>
          <c:cat>
            <c:numRef>
              <c:f>'LiDAR forecast'!$E$21:$M$21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forecast'!$E$25:$M$25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94-6C4D-8B54-9C7E25E80BC7}"/>
            </c:ext>
          </c:extLst>
        </c:ser>
        <c:ser>
          <c:idx val="5"/>
          <c:order val="4"/>
          <c:tx>
            <c:strRef>
              <c:f>'LiDAR forecast'!$D$24</c:f>
              <c:strCache>
                <c:ptCount val="1"/>
                <c:pt idx="0">
                  <c:v>Chinese EVs using Lidar</c:v>
                </c:pt>
              </c:strCache>
            </c:strRef>
          </c:tx>
          <c:invertIfNegative val="0"/>
          <c:cat>
            <c:numRef>
              <c:f>'LiDAR forecast'!$E$21:$M$21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forecast'!$E$24:$M$24</c:f>
              <c:numCache>
                <c:formatCode>#,##0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8A-9346-A4D6-30DCB1072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936256"/>
        <c:axId val="113937792"/>
      </c:barChart>
      <c:catAx>
        <c:axId val="1139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1000"/>
            </a:pPr>
            <a:endParaRPr lang="en-US"/>
          </a:p>
        </c:txPr>
        <c:crossAx val="113937792"/>
        <c:crosses val="autoZero"/>
        <c:auto val="1"/>
        <c:lblAlgn val="ctr"/>
        <c:lblOffset val="100"/>
        <c:noMultiLvlLbl val="0"/>
      </c:catAx>
      <c:valAx>
        <c:axId val="11393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39362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207351876304468"/>
          <c:y val="0.60205633028370176"/>
          <c:w val="0.73968600108287608"/>
          <c:h val="0.1981527679462918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LIDAR module shipments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207532833230282"/>
          <c:y val="0.15604568195731566"/>
          <c:w val="0.74425093159651345"/>
          <c:h val="0.676867073013352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'LiDAR forecast'!$N$53</c:f>
              <c:strCache>
                <c:ptCount val="1"/>
                <c:pt idx="0">
                  <c:v>Other LVs</c:v>
                </c:pt>
              </c:strCache>
            </c:strRef>
          </c:tx>
          <c:invertIfNegative val="0"/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forecast'!$E$53:$M$53</c:f>
              <c:numCache>
                <c:formatCode>_-* #,##0_-;\-* #,##0_-;_-* "-"??_-;_-@_-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14-1242-8802-26F4415FDCB2}"/>
            </c:ext>
          </c:extLst>
        </c:ser>
        <c:ser>
          <c:idx val="1"/>
          <c:order val="1"/>
          <c:tx>
            <c:strRef>
              <c:f>'LiDAR forecast'!$N$54</c:f>
              <c:strCache>
                <c:ptCount val="1"/>
                <c:pt idx="0">
                  <c:v>Robotaxi</c:v>
                </c:pt>
              </c:strCache>
            </c:strRef>
          </c:tx>
          <c:invertIfNegative val="0"/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forecast'!$E$54:$M$54</c:f>
              <c:numCache>
                <c:formatCode>_-* #,##0_-;\-* #,##0_-;_-* "-"??_-;_-@_-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14-1242-8802-26F4415FDCB2}"/>
            </c:ext>
          </c:extLst>
        </c:ser>
        <c:ser>
          <c:idx val="3"/>
          <c:order val="2"/>
          <c:tx>
            <c:strRef>
              <c:f>'LiDAR forecast'!$N$55</c:f>
              <c:strCache>
                <c:ptCount val="1"/>
                <c:pt idx="0">
                  <c:v>Auton Trucks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forecast'!$E$55:$M$55</c:f>
              <c:numCache>
                <c:formatCode>_-* #,##0_-;\-* #,##0_-;_-* "-"??_-;_-@_-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14-1242-8802-26F4415FDCB2}"/>
            </c:ext>
          </c:extLst>
        </c:ser>
        <c:ser>
          <c:idx val="5"/>
          <c:order val="3"/>
          <c:tx>
            <c:strRef>
              <c:f>'LiDAR forecast'!$N$52</c:f>
              <c:strCache>
                <c:ptCount val="1"/>
                <c:pt idx="0">
                  <c:v>Chinese EVs</c:v>
                </c:pt>
              </c:strCache>
            </c:strRef>
          </c:tx>
          <c:invertIfNegative val="0"/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forecast'!$E$52:$M$52</c:f>
              <c:numCache>
                <c:formatCode>_-* #,##0_-;\-* #,##0_-;_-* "-"??_-;_-@_-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46-2F49-82F4-82755E17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706112"/>
        <c:axId val="117716096"/>
      </c:barChart>
      <c:catAx>
        <c:axId val="1177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16096"/>
        <c:crosses val="autoZero"/>
        <c:auto val="1"/>
        <c:lblAlgn val="ctr"/>
        <c:lblOffset val="100"/>
        <c:noMultiLvlLbl val="0"/>
      </c:catAx>
      <c:valAx>
        <c:axId val="117716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7706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709940978731273"/>
          <c:y val="0.16768082974113607"/>
          <c:w val="0.50023075858400678"/>
          <c:h val="0.2912241666842583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LIDAR module ASP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076254616978763"/>
          <c:y val="0.15604568195731566"/>
          <c:w val="0.8231333342448468"/>
          <c:h val="0.73543823812892561"/>
        </c:manualLayout>
      </c:layout>
      <c:lineChart>
        <c:grouping val="standard"/>
        <c:varyColors val="0"/>
        <c:ser>
          <c:idx val="0"/>
          <c:order val="0"/>
          <c:tx>
            <c:strRef>
              <c:f>'LiDAR forecast'!$N$53</c:f>
              <c:strCache>
                <c:ptCount val="1"/>
                <c:pt idx="0">
                  <c:v>Other LVs</c:v>
                </c:pt>
              </c:strCache>
            </c:strRef>
          </c:tx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forecast'!$E$58:$M$58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C0-DC43-810C-0497D42DB129}"/>
            </c:ext>
          </c:extLst>
        </c:ser>
        <c:ser>
          <c:idx val="1"/>
          <c:order val="1"/>
          <c:tx>
            <c:strRef>
              <c:f>'LiDAR forecast'!$N$54</c:f>
              <c:strCache>
                <c:ptCount val="1"/>
                <c:pt idx="0">
                  <c:v>Robotaxi</c:v>
                </c:pt>
              </c:strCache>
            </c:strRef>
          </c:tx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forecast'!$E$59:$M$59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C0-DC43-810C-0497D42DB129}"/>
            </c:ext>
          </c:extLst>
        </c:ser>
        <c:ser>
          <c:idx val="3"/>
          <c:order val="2"/>
          <c:tx>
            <c:strRef>
              <c:f>'LiDAR forecast'!$N$55</c:f>
              <c:strCache>
                <c:ptCount val="1"/>
                <c:pt idx="0">
                  <c:v>Auton Trucks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forecast'!$E$60:$M$60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EC0-DC43-810C-0497D42DB129}"/>
            </c:ext>
          </c:extLst>
        </c:ser>
        <c:ser>
          <c:idx val="5"/>
          <c:order val="3"/>
          <c:tx>
            <c:strRef>
              <c:f>'LiDAR forecast'!$N$52</c:f>
              <c:strCache>
                <c:ptCount val="1"/>
                <c:pt idx="0">
                  <c:v>Chinese EVs</c:v>
                </c:pt>
              </c:strCache>
            </c:strRef>
          </c:tx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forecast'!$E$57:$M$57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E0-7145-BCAC-856A68F8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36576"/>
        <c:axId val="117738112"/>
      </c:lineChart>
      <c:catAx>
        <c:axId val="1177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7738112"/>
        <c:crosses val="autoZero"/>
        <c:auto val="1"/>
        <c:lblAlgn val="ctr"/>
        <c:lblOffset val="100"/>
        <c:noMultiLvlLbl val="0"/>
      </c:catAx>
      <c:valAx>
        <c:axId val="11773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A.S.P.</a:t>
                </a:r>
              </a:p>
            </c:rich>
          </c:tx>
          <c:layout>
            <c:manualLayout>
              <c:xMode val="edge"/>
              <c:yMode val="edge"/>
              <c:x val="2.4612817437555238E-4"/>
              <c:y val="0.35485465791306919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117736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4042573723092102"/>
          <c:y val="0.16768082974113607"/>
          <c:w val="0.43128661318683714"/>
          <c:h val="0.2240674674378839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LIDAR module revenues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351380779053791"/>
          <c:y val="0.15604568195731566"/>
          <c:w val="0.79404105977659001"/>
          <c:h val="0.6985033037090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'LiDAR forecast'!$N$53</c:f>
              <c:strCache>
                <c:ptCount val="1"/>
                <c:pt idx="0">
                  <c:v>Other LVs</c:v>
                </c:pt>
              </c:strCache>
            </c:strRef>
          </c:tx>
          <c:invertIfNegative val="0"/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forecast'!$E$62:$M$62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C0-3648-AE7C-E3F120587C93}"/>
            </c:ext>
          </c:extLst>
        </c:ser>
        <c:ser>
          <c:idx val="1"/>
          <c:order val="1"/>
          <c:tx>
            <c:strRef>
              <c:f>'LiDAR forecast'!$N$54</c:f>
              <c:strCache>
                <c:ptCount val="1"/>
                <c:pt idx="0">
                  <c:v>Robotaxi</c:v>
                </c:pt>
              </c:strCache>
            </c:strRef>
          </c:tx>
          <c:invertIfNegative val="0"/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forecast'!$E$63:$M$63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C0-3648-AE7C-E3F120587C93}"/>
            </c:ext>
          </c:extLst>
        </c:ser>
        <c:ser>
          <c:idx val="3"/>
          <c:order val="2"/>
          <c:tx>
            <c:strRef>
              <c:f>'LiDAR forecast'!$N$55</c:f>
              <c:strCache>
                <c:ptCount val="1"/>
                <c:pt idx="0">
                  <c:v>Auton Trucks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forecast'!$E$64:$M$64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C0-3648-AE7C-E3F120587C93}"/>
            </c:ext>
          </c:extLst>
        </c:ser>
        <c:ser>
          <c:idx val="5"/>
          <c:order val="3"/>
          <c:tx>
            <c:strRef>
              <c:f>'LiDAR forecast'!$N$52</c:f>
              <c:strCache>
                <c:ptCount val="1"/>
                <c:pt idx="0">
                  <c:v>Chinese EVs</c:v>
                </c:pt>
              </c:strCache>
            </c:strRef>
          </c:tx>
          <c:invertIfNegative val="0"/>
          <c:cat>
            <c:numRef>
              <c:f>'LiDAR forecast'!$E$51:$M$51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forecast'!$E$61:$M$61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18-BC49-B5C2-6523EF473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04032"/>
        <c:axId val="117814016"/>
      </c:barChart>
      <c:catAx>
        <c:axId val="1178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814016"/>
        <c:crosses val="autoZero"/>
        <c:auto val="1"/>
        <c:lblAlgn val="ctr"/>
        <c:lblOffset val="100"/>
        <c:noMultiLvlLbl val="0"/>
      </c:catAx>
      <c:valAx>
        <c:axId val="117814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sales ($ mn)</a:t>
                </a:r>
              </a:p>
            </c:rich>
          </c:tx>
          <c:layout>
            <c:manualLayout>
              <c:xMode val="edge"/>
              <c:yMode val="edge"/>
              <c:x val="3.0520489574564769E-2"/>
              <c:y val="0.25990838276582717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117804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748370566613362"/>
          <c:y val="0.16227177071722845"/>
          <c:w val="0.36647709997797928"/>
          <c:h val="0.2284300521416056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Autonomous vehicle market penetration</a:t>
            </a:r>
            <a:endParaRPr lang="en-US" sz="1400"/>
          </a:p>
        </c:rich>
      </c:tx>
      <c:layout>
        <c:manualLayout>
          <c:xMode val="edge"/>
          <c:yMode val="edge"/>
          <c:x val="0.18144702720543168"/>
          <c:y val="1.06201228240291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20749179402219"/>
          <c:y val="0.16118906402701333"/>
          <c:w val="0.84511953736279422"/>
          <c:h val="0.65137572317021042"/>
        </c:manualLayout>
      </c:layout>
      <c:lineChart>
        <c:grouping val="standard"/>
        <c:varyColors val="0"/>
        <c:ser>
          <c:idx val="0"/>
          <c:order val="0"/>
          <c:cat>
            <c:numRef>
              <c:f>'LiDAR forecast'!$E$21:$M$21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forecast'!$E$28:$M$28</c:f>
              <c:numCache>
                <c:formatCode>0%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A3-EA45-B71D-1ADB91CD7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7072"/>
        <c:axId val="117828608"/>
      </c:lineChart>
      <c:catAx>
        <c:axId val="1178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17828608"/>
        <c:crosses val="autoZero"/>
        <c:auto val="1"/>
        <c:lblAlgn val="ctr"/>
        <c:lblOffset val="100"/>
        <c:noMultiLvlLbl val="0"/>
      </c:catAx>
      <c:valAx>
        <c:axId val="11782860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782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Automotive LIDAR sensor shipments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38165567141945"/>
          <c:y val="0.12990204655790574"/>
          <c:w val="0.81258575110543618"/>
          <c:h val="0.77257749644039597"/>
        </c:manualLayout>
      </c:layout>
      <c:lineChart>
        <c:grouping val="standard"/>
        <c:varyColors val="0"/>
        <c:ser>
          <c:idx val="2"/>
          <c:order val="0"/>
          <c:tx>
            <c:strRef>
              <c:f>'LiDAR forecast'!$N$83</c:f>
              <c:strCache>
                <c:ptCount val="1"/>
                <c:pt idx="0">
                  <c:v>Corner</c:v>
                </c:pt>
              </c:strCache>
            </c:strRef>
          </c:tx>
          <c:cat>
            <c:numRef>
              <c:f>'LiDAR forecast'!$E$82:$M$82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forecast'!$E$83:$M$83</c:f>
              <c:numCache>
                <c:formatCode>_-* #,##0_-;\-* #,##0_-;_-* "-"??_-;_-@_-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AE-CE43-ABF8-3DF5A0E1D6AD}"/>
            </c:ext>
          </c:extLst>
        </c:ser>
        <c:ser>
          <c:idx val="1"/>
          <c:order val="1"/>
          <c:tx>
            <c:strRef>
              <c:f>'LiDAR forecast'!$N$84</c:f>
              <c:strCache>
                <c:ptCount val="1"/>
                <c:pt idx="0">
                  <c:v>FF LR</c:v>
                </c:pt>
              </c:strCache>
            </c:strRef>
          </c:tx>
          <c:cat>
            <c:numRef>
              <c:f>'LiDAR forecast'!$E$82:$M$82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forecast'!$E$84:$M$84</c:f>
              <c:numCache>
                <c:formatCode>_-* #,##0_-;\-* #,##0_-;_-* "-"??_-;_-@_-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AE-CE43-ABF8-3DF5A0E1D6AD}"/>
            </c:ext>
          </c:extLst>
        </c:ser>
        <c:ser>
          <c:idx val="3"/>
          <c:order val="2"/>
          <c:tx>
            <c:strRef>
              <c:f>'LiDAR forecast'!$N$85</c:f>
              <c:strCache>
                <c:ptCount val="1"/>
                <c:pt idx="0">
                  <c:v>FF ULR</c:v>
                </c:pt>
              </c:strCache>
            </c:strRef>
          </c:tx>
          <c:cat>
            <c:numRef>
              <c:f>'LiDAR forecast'!$E$82:$M$82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forecast'!$E$85:$M$85</c:f>
              <c:numCache>
                <c:formatCode>_-* #,##0_-;\-* #,##0_-;_-* "-"??_-;_-@_-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AE-CE43-ABF8-3DF5A0E1D6AD}"/>
            </c:ext>
          </c:extLst>
        </c:ser>
        <c:ser>
          <c:idx val="5"/>
          <c:order val="3"/>
          <c:tx>
            <c:strRef>
              <c:f>'LiDAR forecast'!$N$86</c:f>
              <c:strCache>
                <c:ptCount val="1"/>
                <c:pt idx="0">
                  <c:v>360°</c:v>
                </c:pt>
              </c:strCache>
            </c:strRef>
          </c:tx>
          <c:cat>
            <c:numRef>
              <c:f>'LiDAR forecast'!$E$82:$M$82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forecast'!$E$86:$M$86</c:f>
              <c:numCache>
                <c:formatCode>_-* #,##0_-;\-* #,##0_-;_-* "-"??_-;_-@_-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AAE-CE43-ABF8-3DF5A0E1D6AD}"/>
            </c:ext>
          </c:extLst>
        </c:ser>
        <c:ser>
          <c:idx val="4"/>
          <c:order val="4"/>
          <c:tx>
            <c:strRef>
              <c:f>'LiDAR forecast'!$N$87</c:f>
              <c:strCache>
                <c:ptCount val="1"/>
                <c:pt idx="0">
                  <c:v>Next gen</c:v>
                </c:pt>
              </c:strCache>
            </c:strRef>
          </c:tx>
          <c:cat>
            <c:numRef>
              <c:f>'LiDAR forecast'!$E$82:$M$82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forecast'!$E$87:$M$87</c:f>
              <c:numCache>
                <c:formatCode>_-* #,##0_-;\-* #,##0_-;_-* "-"??_-;_-@_-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AAE-CE43-ABF8-3DF5A0E1D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0976"/>
        <c:axId val="129152512"/>
      </c:lineChart>
      <c:catAx>
        <c:axId val="1291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9152512"/>
        <c:crosses val="autoZero"/>
        <c:auto val="1"/>
        <c:lblAlgn val="ctr"/>
        <c:lblOffset val="100"/>
        <c:noMultiLvlLbl val="0"/>
      </c:catAx>
      <c:valAx>
        <c:axId val="1291525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91509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357430623303481"/>
          <c:y val="0.12965623199539081"/>
          <c:w val="0.31350110275815068"/>
          <c:h val="0.3834620062736060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Automotive LIDAR sensor ASPs</a:t>
            </a:r>
          </a:p>
        </c:rich>
      </c:tx>
      <c:layout>
        <c:manualLayout>
          <c:xMode val="edge"/>
          <c:yMode val="edge"/>
          <c:x val="0.25003113843345931"/>
          <c:y val="1.62601626016260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106965475469412"/>
          <c:y val="0.13420694364423963"/>
          <c:w val="0.76326742962797667"/>
          <c:h val="0.76715745897616461"/>
        </c:manualLayout>
      </c:layout>
      <c:lineChart>
        <c:grouping val="standard"/>
        <c:varyColors val="0"/>
        <c:ser>
          <c:idx val="2"/>
          <c:order val="0"/>
          <c:tx>
            <c:strRef>
              <c:f>'LiDAR forecast'!$N$83</c:f>
              <c:strCache>
                <c:ptCount val="1"/>
                <c:pt idx="0">
                  <c:v>Corner</c:v>
                </c:pt>
              </c:strCache>
            </c:strRef>
          </c:tx>
          <c:cat>
            <c:numRef>
              <c:f>'LiDAR forecast'!$E$90:$M$90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forecast'!$E$91:$M$91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F9-CC40-BF57-A7A931879557}"/>
            </c:ext>
          </c:extLst>
        </c:ser>
        <c:ser>
          <c:idx val="1"/>
          <c:order val="1"/>
          <c:tx>
            <c:strRef>
              <c:f>'LiDAR forecast'!$N$84</c:f>
              <c:strCache>
                <c:ptCount val="1"/>
                <c:pt idx="0">
                  <c:v>FF LR</c:v>
                </c:pt>
              </c:strCache>
            </c:strRef>
          </c:tx>
          <c:cat>
            <c:numRef>
              <c:f>'LiDAR forecast'!$E$90:$M$90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forecast'!$E$92:$M$92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F9-CC40-BF57-A7A931879557}"/>
            </c:ext>
          </c:extLst>
        </c:ser>
        <c:ser>
          <c:idx val="3"/>
          <c:order val="2"/>
          <c:tx>
            <c:strRef>
              <c:f>'LiDAR forecast'!$N$85</c:f>
              <c:strCache>
                <c:ptCount val="1"/>
                <c:pt idx="0">
                  <c:v>FF ULR</c:v>
                </c:pt>
              </c:strCache>
            </c:strRef>
          </c:tx>
          <c:cat>
            <c:numRef>
              <c:f>'LiDAR forecast'!$E$90:$M$90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forecast'!$E$93:$M$93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F9-CC40-BF57-A7A931879557}"/>
            </c:ext>
          </c:extLst>
        </c:ser>
        <c:ser>
          <c:idx val="5"/>
          <c:order val="3"/>
          <c:tx>
            <c:strRef>
              <c:f>'LiDAR forecast'!$N$86</c:f>
              <c:strCache>
                <c:ptCount val="1"/>
                <c:pt idx="0">
                  <c:v>360°</c:v>
                </c:pt>
              </c:strCache>
            </c:strRef>
          </c:tx>
          <c:cat>
            <c:numRef>
              <c:f>'LiDAR forecast'!$E$90:$M$90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forecast'!$E$94:$M$94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6F9-CC40-BF57-A7A931879557}"/>
            </c:ext>
          </c:extLst>
        </c:ser>
        <c:ser>
          <c:idx val="4"/>
          <c:order val="4"/>
          <c:tx>
            <c:strRef>
              <c:f>'LiDAR forecast'!$N$87</c:f>
              <c:strCache>
                <c:ptCount val="1"/>
                <c:pt idx="0">
                  <c:v>Next gen</c:v>
                </c:pt>
              </c:strCache>
            </c:strRef>
          </c:tx>
          <c:cat>
            <c:numRef>
              <c:f>'LiDAR forecast'!$E$90:$M$90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forecast'!$E$95:$M$95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6F9-CC40-BF57-A7A931879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82336"/>
        <c:axId val="129216896"/>
      </c:lineChart>
      <c:catAx>
        <c:axId val="1291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9216896"/>
        <c:crosses val="autoZero"/>
        <c:auto val="1"/>
        <c:lblAlgn val="ctr"/>
        <c:lblOffset val="100"/>
        <c:noMultiLvlLbl val="0"/>
      </c:catAx>
      <c:valAx>
        <c:axId val="12921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All othe product ASPs</a:t>
                </a:r>
              </a:p>
            </c:rich>
          </c:tx>
          <c:layout>
            <c:manualLayout>
              <c:xMode val="edge"/>
              <c:yMode val="edge"/>
              <c:x val="1.2368851971746496E-2"/>
              <c:y val="0.29892367112647505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9182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729663043131758"/>
          <c:y val="0.1133960693937648"/>
          <c:w val="0.34106640313685488"/>
          <c:h val="0.3071318524208864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Automotive LIDAR sensor revenues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558494429682357"/>
          <c:y val="0.12990205492606108"/>
          <c:w val="0.81248653128885218"/>
          <c:h val="0.77257749644039597"/>
        </c:manualLayout>
      </c:layout>
      <c:lineChart>
        <c:grouping val="standard"/>
        <c:varyColors val="0"/>
        <c:ser>
          <c:idx val="2"/>
          <c:order val="0"/>
          <c:tx>
            <c:strRef>
              <c:f>'LiDAR forecast'!$N$83</c:f>
              <c:strCache>
                <c:ptCount val="1"/>
                <c:pt idx="0">
                  <c:v>Corner</c:v>
                </c:pt>
              </c:strCache>
            </c:strRef>
          </c:tx>
          <c:cat>
            <c:numRef>
              <c:f>'LiDAR forecast'!$E$98:$M$98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forecast'!$E$99:$M$99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9B-3D4A-8371-0AC2D1ED8426}"/>
            </c:ext>
          </c:extLst>
        </c:ser>
        <c:ser>
          <c:idx val="1"/>
          <c:order val="1"/>
          <c:tx>
            <c:strRef>
              <c:f>'LiDAR forecast'!$N$84</c:f>
              <c:strCache>
                <c:ptCount val="1"/>
                <c:pt idx="0">
                  <c:v>FF LR</c:v>
                </c:pt>
              </c:strCache>
            </c:strRef>
          </c:tx>
          <c:cat>
            <c:numRef>
              <c:f>'LiDAR forecast'!$E$98:$M$98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forecast'!$E$100:$M$100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9B-3D4A-8371-0AC2D1ED8426}"/>
            </c:ext>
          </c:extLst>
        </c:ser>
        <c:ser>
          <c:idx val="3"/>
          <c:order val="2"/>
          <c:tx>
            <c:strRef>
              <c:f>'LiDAR forecast'!$N$85</c:f>
              <c:strCache>
                <c:ptCount val="1"/>
                <c:pt idx="0">
                  <c:v>FF ULR</c:v>
                </c:pt>
              </c:strCache>
            </c:strRef>
          </c:tx>
          <c:cat>
            <c:numRef>
              <c:f>'LiDAR forecast'!$E$98:$M$98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forecast'!$E$101:$M$101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69B-3D4A-8371-0AC2D1ED8426}"/>
            </c:ext>
          </c:extLst>
        </c:ser>
        <c:ser>
          <c:idx val="5"/>
          <c:order val="3"/>
          <c:tx>
            <c:strRef>
              <c:f>'LiDAR forecast'!$N$86</c:f>
              <c:strCache>
                <c:ptCount val="1"/>
                <c:pt idx="0">
                  <c:v>360°</c:v>
                </c:pt>
              </c:strCache>
            </c:strRef>
          </c:tx>
          <c:cat>
            <c:numRef>
              <c:f>'LiDAR forecast'!$E$98:$M$98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forecast'!$E$102:$M$102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69B-3D4A-8371-0AC2D1ED8426}"/>
            </c:ext>
          </c:extLst>
        </c:ser>
        <c:ser>
          <c:idx val="4"/>
          <c:order val="4"/>
          <c:tx>
            <c:strRef>
              <c:f>'LiDAR forecast'!$N$87</c:f>
              <c:strCache>
                <c:ptCount val="1"/>
                <c:pt idx="0">
                  <c:v>Next gen</c:v>
                </c:pt>
              </c:strCache>
            </c:strRef>
          </c:tx>
          <c:cat>
            <c:numRef>
              <c:f>'LiDAR forecast'!$E$98:$M$98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'LiDAR forecast'!$E$103:$M$103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69B-3D4A-8371-0AC2D1ED8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16736"/>
        <c:axId val="129318272"/>
      </c:lineChart>
      <c:catAx>
        <c:axId val="1293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9318272"/>
        <c:crosses val="autoZero"/>
        <c:auto val="1"/>
        <c:lblAlgn val="ctr"/>
        <c:lblOffset val="100"/>
        <c:noMultiLvlLbl val="0"/>
      </c:catAx>
      <c:valAx>
        <c:axId val="129318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9316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475783277917163"/>
          <c:y val="0.13507628619593282"/>
          <c:w val="0.33738382519237137"/>
          <c:h val="0.3017117982203443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VCSEL</a:t>
            </a:r>
            <a:r>
              <a:rPr lang="en-US" baseline="0"/>
              <a:t> Arrays for Handset 3D sensors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313130753022066"/>
          <c:y val="0.17171296296296296"/>
          <c:w val="0.788136298103582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'Figures for the report'!$C$23:$K$23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'Figures for the report'!$C$24:$K$24</c:f>
              <c:numCache>
                <c:formatCode>_("$"* #,##0_);_("$"* \(#,##0\);_("$"*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CD-D34B-9F1B-5BF8BCE1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451136"/>
        <c:axId val="129452672"/>
      </c:barChart>
      <c:catAx>
        <c:axId val="1294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52672"/>
        <c:crosses val="autoZero"/>
        <c:auto val="1"/>
        <c:lblAlgn val="ctr"/>
        <c:lblOffset val="100"/>
        <c:noMultiLvlLbl val="0"/>
      </c:catAx>
      <c:valAx>
        <c:axId val="12945267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511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Shipment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97572771285528"/>
          <c:y val="0.13784764207980654"/>
          <c:w val="0.58728595716447596"/>
          <c:h val="0.75847242190252218"/>
        </c:manualLayout>
      </c:layout>
      <c:lineChart>
        <c:grouping val="standard"/>
        <c:varyColors val="0"/>
        <c:ser>
          <c:idx val="0"/>
          <c:order val="0"/>
          <c:tx>
            <c:strRef>
              <c:f>'3D sensors forecast'!$B$25</c:f>
              <c:strCache>
                <c:ptCount val="1"/>
                <c:pt idx="0">
                  <c:v>Proximity sensor</c:v>
                </c:pt>
              </c:strCache>
            </c:strRef>
          </c:tx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forecast'!$F$25:$N$25</c:f>
              <c:numCache>
                <c:formatCode>_(* #,##0_);_(* \(#,##0\);_(*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7E-4502-90FC-A0A6E033FF05}"/>
            </c:ext>
          </c:extLst>
        </c:ser>
        <c:ser>
          <c:idx val="1"/>
          <c:order val="1"/>
          <c:tx>
            <c:strRef>
              <c:f>'3D sensors forecast'!$B$26</c:f>
              <c:strCache>
                <c:ptCount val="1"/>
                <c:pt idx="0">
                  <c:v>Flood illuminator</c:v>
                </c:pt>
              </c:strCache>
            </c:strRef>
          </c:tx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forecast'!$F$26:$N$26</c:f>
              <c:numCache>
                <c:formatCode>_(* #,##0_);_(* \(#,##0\);_(*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7E-4502-90FC-A0A6E033FF05}"/>
            </c:ext>
          </c:extLst>
        </c:ser>
        <c:ser>
          <c:idx val="2"/>
          <c:order val="2"/>
          <c:tx>
            <c:strRef>
              <c:f>'3D sensors forecast'!$B$27</c:f>
              <c:strCache>
                <c:ptCount val="1"/>
                <c:pt idx="0">
                  <c:v>Dot projector array</c:v>
                </c:pt>
              </c:strCache>
            </c:strRef>
          </c:tx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forecast'!$F$27:$N$27</c:f>
              <c:numCache>
                <c:formatCode>_(* #,##0_);_(* \(#,##0\);_(*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7E-4502-90FC-A0A6E033FF05}"/>
            </c:ext>
          </c:extLst>
        </c:ser>
        <c:ser>
          <c:idx val="3"/>
          <c:order val="3"/>
          <c:tx>
            <c:strRef>
              <c:f>'3D sensors forecast'!$B$28</c:f>
              <c:strCache>
                <c:ptCount val="1"/>
                <c:pt idx="0">
                  <c:v>Flash illuminator LP</c:v>
                </c:pt>
              </c:strCache>
            </c:strRef>
          </c:tx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forecast'!$F$28:$N$28</c:f>
              <c:numCache>
                <c:formatCode>_(* #,##0_);_(* \(#,##0\);_(*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7E-4502-90FC-A0A6E033FF05}"/>
            </c:ext>
          </c:extLst>
        </c:ser>
        <c:ser>
          <c:idx val="4"/>
          <c:order val="4"/>
          <c:tx>
            <c:strRef>
              <c:f>'3D sensors forecast'!$B$29</c:f>
              <c:strCache>
                <c:ptCount val="1"/>
                <c:pt idx="0">
                  <c:v>Flash illuminator HP</c:v>
                </c:pt>
              </c:strCache>
            </c:strRef>
          </c:tx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forecast'!$F$29:$N$29</c:f>
              <c:numCache>
                <c:formatCode>_(* #,##0_);_(* \(#,##0\);_(*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47E-4502-90FC-A0A6E033FF05}"/>
            </c:ext>
          </c:extLst>
        </c:ser>
        <c:ser>
          <c:idx val="5"/>
          <c:order val="5"/>
          <c:tx>
            <c:strRef>
              <c:f>'3D sensors forecast'!$B$30</c:f>
              <c:strCache>
                <c:ptCount val="1"/>
                <c:pt idx="0">
                  <c:v>New sensor applications</c:v>
                </c:pt>
              </c:strCache>
            </c:strRef>
          </c:tx>
          <c:cat>
            <c:numRef>
              <c:f>'3D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forecast'!$F$30:$N$30</c:f>
              <c:numCache>
                <c:formatCode>_(* #,##0_);_(* \(#,##0\);_(*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47E-4502-90FC-A0A6E033F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57952"/>
        <c:axId val="113359488"/>
      </c:lineChart>
      <c:catAx>
        <c:axId val="1133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359488"/>
        <c:crosses val="autoZero"/>
        <c:auto val="1"/>
        <c:lblAlgn val="ctr"/>
        <c:lblOffset val="100"/>
        <c:noMultiLvlLbl val="0"/>
      </c:catAx>
      <c:valAx>
        <c:axId val="11335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shipments, arrays (millions)</a:t>
                </a:r>
              </a:p>
            </c:rich>
          </c:tx>
          <c:layout>
            <c:manualLayout>
              <c:xMode val="edge"/>
              <c:yMode val="edge"/>
              <c:x val="8.7066800585208232E-3"/>
              <c:y val="0.13305215585449387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1335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92049164586146"/>
          <c:y val="0.14153642949538914"/>
          <c:w val="0.278861724601498"/>
          <c:h val="0.75406840701403011"/>
        </c:manualLayout>
      </c:layout>
      <c:overlay val="1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Automotive LIDAR modules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999855975523504"/>
          <c:y val="0.17171296296296296"/>
          <c:w val="0.7812689870670949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'Figures for the report'!$C$23:$K$23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'Figures for the report'!$C$25:$K$25</c:f>
              <c:numCache>
                <c:formatCode>_("$"* #,##0_);_("$"* \(#,##0\);_("$"*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E9-FB4B-A0E5-6F84BF943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482112"/>
        <c:axId val="129483904"/>
      </c:barChart>
      <c:catAx>
        <c:axId val="1294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83904"/>
        <c:crosses val="autoZero"/>
        <c:auto val="1"/>
        <c:lblAlgn val="ctr"/>
        <c:lblOffset val="100"/>
        <c:noMultiLvlLbl val="0"/>
      </c:catAx>
      <c:valAx>
        <c:axId val="12948390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8211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2003499562556"/>
          <c:y val="0.14294036162146398"/>
          <c:w val="0.82177996500437445"/>
          <c:h val="0.735771361913094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for the report'!$B$49</c:f>
              <c:strCache>
                <c:ptCount val="1"/>
                <c:pt idx="0">
                  <c:v>3D Face recognition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'Figures for the report'!$C$48:$K$48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'Figures for the report'!$C$49:$K$49</c:f>
              <c:numCache>
                <c:formatCode>_("$"* #,##0_);_("$"* \(#,##0\);_("$"*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10-044B-93A9-C472AD08980F}"/>
            </c:ext>
          </c:extLst>
        </c:ser>
        <c:ser>
          <c:idx val="1"/>
          <c:order val="1"/>
          <c:tx>
            <c:strRef>
              <c:f>'Figures for the report'!$B$50</c:f>
              <c:strCache>
                <c:ptCount val="1"/>
                <c:pt idx="0">
                  <c:v>World-facing sensors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'Figures for the report'!$C$48:$K$48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'Figures for the report'!$C$50:$K$50</c:f>
              <c:numCache>
                <c:formatCode>_("$"* #,##0_);_("$"* \(#,##0\);_("$"*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10-044B-93A9-C472AD089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518592"/>
        <c:axId val="129528576"/>
      </c:barChart>
      <c:catAx>
        <c:axId val="1295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28576"/>
        <c:crosses val="autoZero"/>
        <c:auto val="1"/>
        <c:lblAlgn val="ctr"/>
        <c:lblOffset val="100"/>
        <c:noMultiLvlLbl val="0"/>
      </c:catAx>
      <c:valAx>
        <c:axId val="12952857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1859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48228346456692"/>
          <c:y val="1.4467045785943381E-2"/>
          <c:w val="0.5648129921259842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0285308858059"/>
          <c:y val="6.3752994454163076E-2"/>
          <c:w val="0.61016288722289291"/>
          <c:h val="0.81674607952832146"/>
        </c:manualLayout>
      </c:layout>
      <c:lineChart>
        <c:grouping val="standard"/>
        <c:varyColors val="0"/>
        <c:ser>
          <c:idx val="5"/>
          <c:order val="0"/>
          <c:tx>
            <c:strRef>
              <c:f>'3D sensors forecast'!$B$57</c:f>
              <c:strCache>
                <c:ptCount val="1"/>
                <c:pt idx="0">
                  <c:v>New sensor applications</c:v>
                </c:pt>
              </c:strCache>
            </c:strRef>
          </c:tx>
          <c:cat>
            <c:numRef>
              <c:f>'3D sensors forecast'!$F$51:$N$51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forecast'!$F$57:$N$57</c:f>
              <c:numCache>
                <c:formatCode>_("$"* #,##0.00_);_("$"* \(#,##0.00\);_("$"*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9-431C-B2FE-88773A4461B9}"/>
            </c:ext>
          </c:extLst>
        </c:ser>
        <c:ser>
          <c:idx val="4"/>
          <c:order val="1"/>
          <c:tx>
            <c:strRef>
              <c:f>'3D sensors forecast'!$B$56</c:f>
              <c:strCache>
                <c:ptCount val="1"/>
                <c:pt idx="0">
                  <c:v>Flash illuminator HP</c:v>
                </c:pt>
              </c:strCache>
            </c:strRef>
          </c:tx>
          <c:cat>
            <c:numRef>
              <c:f>'3D sensors forecast'!$F$51:$N$51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forecast'!$F$56:$N$56</c:f>
              <c:numCache>
                <c:formatCode>_("$"* #,##0.00_);_("$"* \(#,##0.00\);_("$"*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C9-431C-B2FE-88773A4461B9}"/>
            </c:ext>
          </c:extLst>
        </c:ser>
        <c:ser>
          <c:idx val="3"/>
          <c:order val="2"/>
          <c:tx>
            <c:strRef>
              <c:f>'3D sensors forecast'!$B$55</c:f>
              <c:strCache>
                <c:ptCount val="1"/>
                <c:pt idx="0">
                  <c:v>Flash illuminator LP</c:v>
                </c:pt>
              </c:strCache>
            </c:strRef>
          </c:tx>
          <c:cat>
            <c:numRef>
              <c:f>'3D sensors forecast'!$F$51:$N$51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forecast'!$F$55:$N$55</c:f>
              <c:numCache>
                <c:formatCode>_("$"* #,##0.00_);_("$"* \(#,##0.00\);_("$"*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C9-431C-B2FE-88773A4461B9}"/>
            </c:ext>
          </c:extLst>
        </c:ser>
        <c:ser>
          <c:idx val="2"/>
          <c:order val="3"/>
          <c:tx>
            <c:strRef>
              <c:f>'3D sensors forecast'!$B$54</c:f>
              <c:strCache>
                <c:ptCount val="1"/>
                <c:pt idx="0">
                  <c:v>Dot projector array</c:v>
                </c:pt>
              </c:strCache>
            </c:strRef>
          </c:tx>
          <c:cat>
            <c:numRef>
              <c:f>'3D sensors forecast'!$F$51:$N$51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forecast'!$F$54:$N$54</c:f>
              <c:numCache>
                <c:formatCode>_("$"* #,##0.00_);_("$"* \(#,##0.00\);_("$"*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C9-431C-B2FE-88773A4461B9}"/>
            </c:ext>
          </c:extLst>
        </c:ser>
        <c:ser>
          <c:idx val="1"/>
          <c:order val="4"/>
          <c:tx>
            <c:strRef>
              <c:f>'3D sensors forecast'!$B$53</c:f>
              <c:strCache>
                <c:ptCount val="1"/>
                <c:pt idx="0">
                  <c:v>Flood illuminator</c:v>
                </c:pt>
              </c:strCache>
            </c:strRef>
          </c:tx>
          <c:cat>
            <c:numRef>
              <c:f>'3D sensors forecast'!$F$51:$N$51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forecast'!$F$53:$N$53</c:f>
              <c:numCache>
                <c:formatCode>_("$"* #,##0.00_);_("$"* \(#,##0.00\);_("$"*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0C9-431C-B2FE-88773A4461B9}"/>
            </c:ext>
          </c:extLst>
        </c:ser>
        <c:ser>
          <c:idx val="0"/>
          <c:order val="5"/>
          <c:tx>
            <c:strRef>
              <c:f>'3D sensors forecast'!$B$52</c:f>
              <c:strCache>
                <c:ptCount val="1"/>
                <c:pt idx="0">
                  <c:v>Proximity sensor</c:v>
                </c:pt>
              </c:strCache>
            </c:strRef>
          </c:tx>
          <c:cat>
            <c:numRef>
              <c:f>'3D sensors forecast'!$F$51:$N$51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forecast'!$F$52:$N$52</c:f>
              <c:numCache>
                <c:formatCode>_("$"* #,##0.00_);_("$"* \(#,##0.00\);_("$"*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0C9-431C-B2FE-88773A446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2912"/>
        <c:axId val="113384448"/>
      </c:lineChart>
      <c:catAx>
        <c:axId val="1133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384448"/>
        <c:crosses val="autoZero"/>
        <c:auto val="1"/>
        <c:lblAlgn val="ctr"/>
        <c:lblOffset val="100"/>
        <c:noMultiLvlLbl val="0"/>
      </c:catAx>
      <c:valAx>
        <c:axId val="11338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price per VCSEL array (USD)</a:t>
                </a:r>
              </a:p>
            </c:rich>
          </c:tx>
          <c:layout>
            <c:manualLayout>
              <c:xMode val="edge"/>
              <c:yMode val="edge"/>
              <c:x val="1.6348855735438483E-2"/>
              <c:y val="0.13069493926550432"/>
            </c:manualLayout>
          </c:layout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1338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78343375446551"/>
          <c:y val="7.3976150223468068E-2"/>
          <c:w val="0.26935295385300029"/>
          <c:h val="0.825621198425137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19780223180909"/>
          <c:y val="5.4388411117120034E-2"/>
          <c:w val="0.59551396303333071"/>
          <c:h val="0.828641926821093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'3D sensors forecast'!$B$78</c:f>
              <c:strCache>
                <c:ptCount val="1"/>
                <c:pt idx="0">
                  <c:v>Proximity sensor</c:v>
                </c:pt>
              </c:strCache>
            </c:strRef>
          </c:tx>
          <c:invertIfNegative val="0"/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forecast'!$F$78:$N$78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94-4517-A5FF-874DC6204E58}"/>
            </c:ext>
          </c:extLst>
        </c:ser>
        <c:ser>
          <c:idx val="1"/>
          <c:order val="1"/>
          <c:tx>
            <c:strRef>
              <c:f>'3D sensors forecast'!$B$79</c:f>
              <c:strCache>
                <c:ptCount val="1"/>
                <c:pt idx="0">
                  <c:v>Flood illuminator</c:v>
                </c:pt>
              </c:strCache>
            </c:strRef>
          </c:tx>
          <c:invertIfNegative val="0"/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forecast'!$F$79:$N$79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94-4517-A5FF-874DC6204E58}"/>
            </c:ext>
          </c:extLst>
        </c:ser>
        <c:ser>
          <c:idx val="2"/>
          <c:order val="2"/>
          <c:tx>
            <c:strRef>
              <c:f>'3D sensors forecast'!$B$80</c:f>
              <c:strCache>
                <c:ptCount val="1"/>
                <c:pt idx="0">
                  <c:v>Dot projector array</c:v>
                </c:pt>
              </c:strCache>
            </c:strRef>
          </c:tx>
          <c:invertIfNegative val="0"/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forecast'!$F$80:$N$80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94-4517-A5FF-874DC6204E58}"/>
            </c:ext>
          </c:extLst>
        </c:ser>
        <c:ser>
          <c:idx val="3"/>
          <c:order val="3"/>
          <c:tx>
            <c:strRef>
              <c:f>'3D sensors forecast'!$B$81</c:f>
              <c:strCache>
                <c:ptCount val="1"/>
                <c:pt idx="0">
                  <c:v>Flash illuminator LP</c:v>
                </c:pt>
              </c:strCache>
            </c:strRef>
          </c:tx>
          <c:invertIfNegative val="0"/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forecast'!$F$81:$N$81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94-4517-A5FF-874DC6204E58}"/>
            </c:ext>
          </c:extLst>
        </c:ser>
        <c:ser>
          <c:idx val="4"/>
          <c:order val="4"/>
          <c:tx>
            <c:strRef>
              <c:f>'3D sensors forecast'!$B$82</c:f>
              <c:strCache>
                <c:ptCount val="1"/>
                <c:pt idx="0">
                  <c:v>Flash illuminator HP</c:v>
                </c:pt>
              </c:strCache>
            </c:strRef>
          </c:tx>
          <c:invertIfNegative val="0"/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forecast'!$F$82:$N$82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94-4517-A5FF-874DC6204E58}"/>
            </c:ext>
          </c:extLst>
        </c:ser>
        <c:ser>
          <c:idx val="5"/>
          <c:order val="5"/>
          <c:tx>
            <c:strRef>
              <c:f>'3D sensors forecast'!$B$83</c:f>
              <c:strCache>
                <c:ptCount val="1"/>
                <c:pt idx="0">
                  <c:v>New sensor applications</c:v>
                </c:pt>
              </c:strCache>
            </c:strRef>
          </c:tx>
          <c:invertIfNegative val="0"/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forecast'!$F$83:$N$83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694-4517-A5FF-874DC6204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423872"/>
        <c:axId val="113425408"/>
      </c:barChart>
      <c:catAx>
        <c:axId val="1134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25408"/>
        <c:crosses val="autoZero"/>
        <c:auto val="1"/>
        <c:lblAlgn val="ctr"/>
        <c:lblOffset val="100"/>
        <c:noMultiLvlLbl val="0"/>
      </c:catAx>
      <c:valAx>
        <c:axId val="113425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</a:t>
                </a:r>
                <a:r>
                  <a:rPr lang="en-US" baseline="0"/>
                  <a:t> VCSEL array sales</a:t>
                </a:r>
                <a:r>
                  <a:rPr lang="en-US"/>
                  <a:t> (USD,</a:t>
                </a:r>
                <a:r>
                  <a:rPr lang="en-US" baseline="0"/>
                  <a:t> mn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8030550348087468E-2"/>
              <c:y val="0.1378477530900898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1342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84329900826374"/>
          <c:y val="3.8160836184565818E-2"/>
          <c:w val="0.25023916669438651"/>
          <c:h val="0.93086532763434748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Revenue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60241855351895"/>
          <c:y val="0.13784764207980654"/>
          <c:w val="0.57702098566324478"/>
          <c:h val="0.75847242190252218"/>
        </c:manualLayout>
      </c:layout>
      <c:lineChart>
        <c:grouping val="standard"/>
        <c:varyColors val="0"/>
        <c:ser>
          <c:idx val="2"/>
          <c:order val="0"/>
          <c:tx>
            <c:strRef>
              <c:f>'3D sensors forecast'!$B$80</c:f>
              <c:strCache>
                <c:ptCount val="1"/>
                <c:pt idx="0">
                  <c:v>Dot projector array</c:v>
                </c:pt>
              </c:strCache>
            </c:strRef>
          </c:tx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forecast'!$F$80:$N$80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5-4590-B3A3-4AE1B94DAC5F}"/>
            </c:ext>
          </c:extLst>
        </c:ser>
        <c:ser>
          <c:idx val="3"/>
          <c:order val="1"/>
          <c:tx>
            <c:strRef>
              <c:f>'3D sensors forecast'!$B$81</c:f>
              <c:strCache>
                <c:ptCount val="1"/>
                <c:pt idx="0">
                  <c:v>Flash illuminator LP</c:v>
                </c:pt>
              </c:strCache>
            </c:strRef>
          </c:tx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forecast'!$F$81:$N$81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5-4590-B3A3-4AE1B94DAC5F}"/>
            </c:ext>
          </c:extLst>
        </c:ser>
        <c:ser>
          <c:idx val="4"/>
          <c:order val="2"/>
          <c:tx>
            <c:strRef>
              <c:f>'3D sensors forecast'!$B$82</c:f>
              <c:strCache>
                <c:ptCount val="1"/>
                <c:pt idx="0">
                  <c:v>Flash illuminator HP</c:v>
                </c:pt>
              </c:strCache>
            </c:strRef>
          </c:tx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forecast'!$F$82:$N$82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45-4590-B3A3-4AE1B94DAC5F}"/>
            </c:ext>
          </c:extLst>
        </c:ser>
        <c:ser>
          <c:idx val="1"/>
          <c:order val="3"/>
          <c:tx>
            <c:strRef>
              <c:f>'3D sensors forecast'!$B$79</c:f>
              <c:strCache>
                <c:ptCount val="1"/>
                <c:pt idx="0">
                  <c:v>Flood illuminator</c:v>
                </c:pt>
              </c:strCache>
            </c:strRef>
          </c:tx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forecast'!$F$79:$N$79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45-4590-B3A3-4AE1B94DAC5F}"/>
            </c:ext>
          </c:extLst>
        </c:ser>
        <c:ser>
          <c:idx val="5"/>
          <c:order val="4"/>
          <c:tx>
            <c:strRef>
              <c:f>'3D sensors forecast'!$B$83</c:f>
              <c:strCache>
                <c:ptCount val="1"/>
                <c:pt idx="0">
                  <c:v>New sensor applications</c:v>
                </c:pt>
              </c:strCache>
            </c:strRef>
          </c:tx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forecast'!$F$83:$N$83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045-4590-B3A3-4AE1B94DAC5F}"/>
            </c:ext>
          </c:extLst>
        </c:ser>
        <c:ser>
          <c:idx val="0"/>
          <c:order val="5"/>
          <c:tx>
            <c:strRef>
              <c:f>'3D sensors forecast'!$B$78</c:f>
              <c:strCache>
                <c:ptCount val="1"/>
                <c:pt idx="0">
                  <c:v>Proximity sensor</c:v>
                </c:pt>
              </c:strCache>
            </c:strRef>
          </c:tx>
          <c:cat>
            <c:numRef>
              <c:f>'3D sensors forecast'!$F$77:$N$77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'3D sensors forecast'!$F$78:$N$78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045-4590-B3A3-4AE1B94D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6640"/>
        <c:axId val="113458176"/>
      </c:lineChart>
      <c:catAx>
        <c:axId val="1134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3458176"/>
        <c:crosses val="autoZero"/>
        <c:auto val="1"/>
        <c:lblAlgn val="ctr"/>
        <c:lblOffset val="100"/>
        <c:noMultiLvlLbl val="0"/>
      </c:catAx>
      <c:valAx>
        <c:axId val="113458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VCSEL array sales (USD, mn)</a:t>
                </a:r>
              </a:p>
            </c:rich>
          </c:tx>
          <c:layout>
            <c:manualLayout>
              <c:xMode val="edge"/>
              <c:yMode val="edge"/>
              <c:x val="7.6012059545705751E-3"/>
              <c:y val="0.1381478076661737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1345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06836955104991"/>
          <c:y val="0.13644079254301195"/>
          <c:w val="0.26671391221737184"/>
          <c:h val="0.79483266526387952"/>
        </c:manualLayout>
      </c:layout>
      <c:overlay val="1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Shipment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933755182649809"/>
          <c:y val="0.13784764207980654"/>
          <c:w val="0.82479547420210131"/>
          <c:h val="0.758472421902522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'Proximity sensors forecast'!$B$26</c:f>
              <c:strCache>
                <c:ptCount val="1"/>
                <c:pt idx="0">
                  <c:v>for other applications</c:v>
                </c:pt>
              </c:strCache>
            </c:strRef>
          </c:tx>
          <c:invertIfNegative val="0"/>
          <c:cat>
            <c:numRef>
              <c:f>'Proximity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forecast'!$F$26:$N$26</c:f>
              <c:numCache>
                <c:formatCode>_(* #,##0_);_(* \(#,##0\);_(*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E-4F03-9391-48A42F2B4790}"/>
            </c:ext>
          </c:extLst>
        </c:ser>
        <c:ser>
          <c:idx val="0"/>
          <c:order val="1"/>
          <c:tx>
            <c:strRef>
              <c:f>'Proximity sensors forecast'!$B$25</c:f>
              <c:strCache>
                <c:ptCount val="1"/>
                <c:pt idx="0">
                  <c:v>for 3D sensing</c:v>
                </c:pt>
              </c:strCache>
            </c:strRef>
          </c:tx>
          <c:invertIfNegative val="0"/>
          <c:cat>
            <c:numRef>
              <c:f>'Proximity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forecast'!$F$25:$N$25</c:f>
              <c:numCache>
                <c:formatCode>_(* #,##0_);_(* \(#,##0\);_(*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1E-4F03-9391-48A42F2B4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497600"/>
        <c:axId val="113499136"/>
      </c:barChart>
      <c:catAx>
        <c:axId val="1134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99136"/>
        <c:crosses val="autoZero"/>
        <c:auto val="1"/>
        <c:lblAlgn val="ctr"/>
        <c:lblOffset val="100"/>
        <c:noMultiLvlLbl val="0"/>
      </c:catAx>
      <c:valAx>
        <c:axId val="113499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shipments, arrays (millions)</a:t>
                </a:r>
              </a:p>
            </c:rich>
          </c:tx>
          <c:layout>
            <c:manualLayout>
              <c:xMode val="edge"/>
              <c:yMode val="edge"/>
              <c:x val="1.3755941117615973E-2"/>
              <c:y val="0.1378478078744513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13497600"/>
        <c:crosses val="autoZero"/>
        <c:crossBetween val="between"/>
      </c:valAx>
    </c:plotArea>
    <c:legend>
      <c:legendPos val="t"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Shipment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28617490867448"/>
          <c:y val="0.13784764207980654"/>
          <c:w val="0.84276728354230801"/>
          <c:h val="0.75847242190252218"/>
        </c:manualLayout>
      </c:layout>
      <c:lineChart>
        <c:grouping val="standard"/>
        <c:varyColors val="0"/>
        <c:ser>
          <c:idx val="1"/>
          <c:order val="0"/>
          <c:tx>
            <c:strRef>
              <c:f>'Proximity sensors forecast'!$B$26</c:f>
              <c:strCache>
                <c:ptCount val="1"/>
                <c:pt idx="0">
                  <c:v>for other applications</c:v>
                </c:pt>
              </c:strCache>
            </c:strRef>
          </c:tx>
          <c:cat>
            <c:numRef>
              <c:f>'Proximity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forecast'!$F$26:$N$26</c:f>
              <c:numCache>
                <c:formatCode>_(* #,##0_);_(* \(#,##0\);_(*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A8-4A7B-A446-DA87D8B8F7F1}"/>
            </c:ext>
          </c:extLst>
        </c:ser>
        <c:ser>
          <c:idx val="0"/>
          <c:order val="1"/>
          <c:tx>
            <c:strRef>
              <c:f>'Proximity sensors forecast'!$B$25</c:f>
              <c:strCache>
                <c:ptCount val="1"/>
                <c:pt idx="0">
                  <c:v>for 3D sensing</c:v>
                </c:pt>
              </c:strCache>
            </c:strRef>
          </c:tx>
          <c:cat>
            <c:numRef>
              <c:f>'Proximity sensors forecast'!$F$24:$N$24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forecast'!$F$25:$N$25</c:f>
              <c:numCache>
                <c:formatCode>_(* #,##0_);_(* \(#,##0\);_(*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A8-4A7B-A446-DA87D8B8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5888"/>
        <c:axId val="113527424"/>
      </c:lineChart>
      <c:catAx>
        <c:axId val="1135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27424"/>
        <c:crosses val="autoZero"/>
        <c:auto val="1"/>
        <c:lblAlgn val="ctr"/>
        <c:lblOffset val="100"/>
        <c:noMultiLvlLbl val="0"/>
      </c:catAx>
      <c:valAx>
        <c:axId val="113527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shipments, arrays (millions)</a:t>
                </a:r>
              </a:p>
            </c:rich>
          </c:tx>
          <c:layout>
            <c:manualLayout>
              <c:xMode val="edge"/>
              <c:yMode val="edge"/>
              <c:x val="8.7066800585208232E-3"/>
              <c:y val="0.13305215585449387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13525888"/>
        <c:crosses val="autoZero"/>
        <c:crossBetween val="between"/>
      </c:valAx>
    </c:plotArea>
    <c:legend>
      <c:legendPos val="t"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Proximity sensor VCSEL array ASPs</a:t>
            </a:r>
          </a:p>
        </c:rich>
      </c:tx>
      <c:layout>
        <c:manualLayout>
          <c:xMode val="edge"/>
          <c:yMode val="edge"/>
          <c:x val="0.33935406345504365"/>
          <c:y val="1.69134160101659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692415110284159"/>
          <c:y val="0.12460890749796685"/>
          <c:w val="0.74405141983390588"/>
          <c:h val="0.73415564860094529"/>
        </c:manualLayout>
      </c:layout>
      <c:lineChart>
        <c:grouping val="standard"/>
        <c:varyColors val="0"/>
        <c:ser>
          <c:idx val="0"/>
          <c:order val="0"/>
          <c:tx>
            <c:strRef>
              <c:f>'Proximity sensors forecast'!$B$48</c:f>
              <c:strCache>
                <c:ptCount val="1"/>
                <c:pt idx="0">
                  <c:v>for 3D sensing</c:v>
                </c:pt>
              </c:strCache>
            </c:strRef>
          </c:tx>
          <c:cat>
            <c:numRef>
              <c:f>'Proximity sensors forecast'!$F$47:$N$47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forecast'!$F$48:$N$48</c:f>
              <c:numCache>
                <c:formatCode>_("$"* #,##0.00_);_("$"* \(#,##0.00\);_("$"* "-"??_);_(@_)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FF-4B60-9A93-02904D3D6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4576"/>
        <c:axId val="113558656"/>
      </c:lineChart>
      <c:catAx>
        <c:axId val="1135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58656"/>
        <c:crosses val="autoZero"/>
        <c:auto val="1"/>
        <c:lblAlgn val="ctr"/>
        <c:lblOffset val="100"/>
        <c:noMultiLvlLbl val="0"/>
      </c:catAx>
      <c:valAx>
        <c:axId val="11355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price per VCSEL array (USD)</a:t>
                </a:r>
              </a:p>
            </c:rich>
          </c:tx>
          <c:layout>
            <c:manualLayout>
              <c:xMode val="edge"/>
              <c:yMode val="edge"/>
              <c:x val="2.9215007184687919E-2"/>
              <c:y val="0.13069480943617345"/>
            </c:manualLayout>
          </c:layout>
          <c:overlay val="0"/>
        </c:title>
        <c:numFmt formatCode="_(&quot;$&quot;* #,##0.00_);_(&quot;$&quot;* \(#,##0.00\);_(&quot;$&quot;* &quot;-&quot;??_);_(@_)" sourceLinked="0"/>
        <c:majorTickMark val="out"/>
        <c:minorTickMark val="none"/>
        <c:tickLblPos val="nextTo"/>
        <c:crossAx val="11354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Revenue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566521975484885"/>
          <c:y val="0.13784764207980654"/>
          <c:w val="0.77974734519463118"/>
          <c:h val="0.758472421902522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'Proximity sensors forecast'!$B$71</c:f>
              <c:strCache>
                <c:ptCount val="1"/>
                <c:pt idx="0">
                  <c:v>for other applications</c:v>
                </c:pt>
              </c:strCache>
            </c:strRef>
          </c:tx>
          <c:invertIfNegative val="0"/>
          <c:cat>
            <c:numRef>
              <c:f>'Proximity sensors forecast'!$F$69:$N$69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forecast'!$F$71:$N$71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97-4ED2-B7CB-0DE90969A554}"/>
            </c:ext>
          </c:extLst>
        </c:ser>
        <c:ser>
          <c:idx val="0"/>
          <c:order val="1"/>
          <c:tx>
            <c:strRef>
              <c:f>'Proximity sensors forecast'!$B$70</c:f>
              <c:strCache>
                <c:ptCount val="1"/>
                <c:pt idx="0">
                  <c:v>for 3D sensing</c:v>
                </c:pt>
              </c:strCache>
            </c:strRef>
          </c:tx>
          <c:invertIfNegative val="0"/>
          <c:cat>
            <c:numRef>
              <c:f>'Proximity sensors forecast'!$F$69:$N$69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cat>
          <c:val>
            <c:numRef>
              <c:f>'Proximity sensors forecast'!$F$70:$N$70</c:f>
              <c:numCache>
                <c:formatCode>_("$"* #,##0_);_("$"* \(#,##0\);_("$"* "-"??_);_(@_)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97-4ED2-B7CB-0DE90969A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97056"/>
        <c:axId val="113598848"/>
      </c:barChart>
      <c:catAx>
        <c:axId val="1135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98848"/>
        <c:crosses val="autoZero"/>
        <c:auto val="1"/>
        <c:lblAlgn val="ctr"/>
        <c:lblOffset val="100"/>
        <c:noMultiLvlLbl val="0"/>
      </c:catAx>
      <c:valAx>
        <c:axId val="11359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</a:t>
                </a:r>
                <a:r>
                  <a:rPr lang="en-US" baseline="0"/>
                  <a:t> VCSEL array sales</a:t>
                </a:r>
                <a:r>
                  <a:rPr lang="en-US"/>
                  <a:t> (USD,</a:t>
                </a:r>
                <a:r>
                  <a:rPr lang="en-US" baseline="0"/>
                  <a:t> mn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5538768684487703E-2"/>
              <c:y val="0.1378476983057718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13597056"/>
        <c:crosses val="autoZero"/>
        <c:crossBetween val="between"/>
      </c:valAx>
    </c:plotArea>
    <c:legend>
      <c:legendPos val="t"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6373813</xdr:colOff>
      <xdr:row>0</xdr:row>
      <xdr:rowOff>87313</xdr:rowOff>
    </xdr:from>
    <xdr:to>
      <xdr:col>1</xdr:col>
      <xdr:colOff>9779001</xdr:colOff>
      <xdr:row>4</xdr:row>
      <xdr:rowOff>2594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1313" y="87313"/>
          <a:ext cx="3405188" cy="716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206375</xdr:colOff>
      <xdr:row>5</xdr:row>
      <xdr:rowOff>190500</xdr:rowOff>
    </xdr:from>
    <xdr:to>
      <xdr:col>12</xdr:col>
      <xdr:colOff>203730</xdr:colOff>
      <xdr:row>22</xdr:row>
      <xdr:rowOff>3521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158875"/>
          <a:ext cx="6109230" cy="2718146"/>
        </a:xfrm>
        <a:prstGeom prst="rect">
          <a:avLst/>
        </a:prstGeom>
      </xdr:spPr>
    </xdr:pic>
    <xdr:clientData/>
  </xdr:twoCellAnchor>
  <xdr:twoCellAnchor editAs="oneCell">
    <xdr:from>
      <xdr:col>10</xdr:col>
      <xdr:colOff>508000</xdr:colOff>
      <xdr:row>0</xdr:row>
      <xdr:rowOff>47625</xdr:rowOff>
    </xdr:from>
    <xdr:to>
      <xdr:col>17</xdr:col>
      <xdr:colOff>23813</xdr:colOff>
      <xdr:row>3</xdr:row>
      <xdr:rowOff>161344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6125" y="47625"/>
          <a:ext cx="3405188" cy="716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58736</xdr:colOff>
      <xdr:row>17</xdr:row>
      <xdr:rowOff>122239</xdr:rowOff>
    </xdr:from>
    <xdr:to>
      <xdr:col>5</xdr:col>
      <xdr:colOff>345280</xdr:colOff>
      <xdr:row>22</xdr:row>
      <xdr:rowOff>214313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92111" y="3908427"/>
          <a:ext cx="3858419" cy="996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</a:t>
          </a:r>
          <a:r>
            <a:rPr lang="en-US" sz="1100" baseline="0"/>
            <a:t> new phones are using 940 nm products starting in 2018. </a:t>
          </a:r>
        </a:p>
        <a:p>
          <a:r>
            <a:rPr lang="en-US" sz="1100" baseline="0"/>
            <a:t>Some legacy devices use 850 nm. </a:t>
          </a:r>
        </a:p>
        <a:p>
          <a:endParaRPr lang="en-US" sz="1100" baseline="0"/>
        </a:p>
        <a:p>
          <a:r>
            <a:rPr lang="en-US" sz="1100" baseline="0"/>
            <a:t>Front camera = located on display side of the phone, facing user</a:t>
          </a:r>
        </a:p>
        <a:p>
          <a:r>
            <a:rPr lang="en-US" sz="1100" baseline="0"/>
            <a:t>Rear camera = faces away from user, also called world facing</a:t>
          </a:r>
          <a:endParaRPr lang="en-US" sz="1100"/>
        </a:p>
      </xdr:txBody>
    </xdr:sp>
    <xdr:clientData/>
  </xdr:twoCellAnchor>
  <xdr:twoCellAnchor editAs="oneCell">
    <xdr:from>
      <xdr:col>1</xdr:col>
      <xdr:colOff>96383</xdr:colOff>
      <xdr:row>42</xdr:row>
      <xdr:rowOff>74147</xdr:rowOff>
    </xdr:from>
    <xdr:to>
      <xdr:col>11</xdr:col>
      <xdr:colOff>591682</xdr:colOff>
      <xdr:row>64</xdr:row>
      <xdr:rowOff>95342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883" y="9100218"/>
          <a:ext cx="9194799" cy="361348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11</xdr:col>
      <xdr:colOff>562881</xdr:colOff>
      <xdr:row>4</xdr:row>
      <xdr:rowOff>91040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0250" y="166688"/>
          <a:ext cx="3405188" cy="7169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51592</xdr:colOff>
      <xdr:row>6</xdr:row>
      <xdr:rowOff>87312</xdr:rowOff>
    </xdr:from>
    <xdr:to>
      <xdr:col>8</xdr:col>
      <xdr:colOff>508000</xdr:colOff>
      <xdr:row>21</xdr:row>
      <xdr:rowOff>103188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6</xdr:row>
      <xdr:rowOff>134936</xdr:rowOff>
    </xdr:from>
    <xdr:to>
      <xdr:col>20</xdr:col>
      <xdr:colOff>549955</xdr:colOff>
      <xdr:row>21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126433</xdr:colOff>
      <xdr:row>32</xdr:row>
      <xdr:rowOff>55563</xdr:rowOff>
    </xdr:from>
    <xdr:to>
      <xdr:col>8</xdr:col>
      <xdr:colOff>500063</xdr:colOff>
      <xdr:row>48</xdr:row>
      <xdr:rowOff>64255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60</xdr:row>
      <xdr:rowOff>36513</xdr:rowOff>
    </xdr:from>
    <xdr:to>
      <xdr:col>8</xdr:col>
      <xdr:colOff>531813</xdr:colOff>
      <xdr:row>74</xdr:row>
      <xdr:rowOff>152401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44226</xdr:colOff>
      <xdr:row>60</xdr:row>
      <xdr:rowOff>44223</xdr:rowOff>
    </xdr:from>
    <xdr:to>
      <xdr:col>19</xdr:col>
      <xdr:colOff>269875</xdr:colOff>
      <xdr:row>75</xdr:row>
      <xdr:rowOff>45810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445633</xdr:colOff>
      <xdr:row>0</xdr:row>
      <xdr:rowOff>82779</xdr:rowOff>
    </xdr:from>
    <xdr:to>
      <xdr:col>12</xdr:col>
      <xdr:colOff>400277</xdr:colOff>
      <xdr:row>4</xdr:row>
      <xdr:rowOff>23006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68633" y="82779"/>
          <a:ext cx="3410858" cy="7226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43655</xdr:colOff>
      <xdr:row>7</xdr:row>
      <xdr:rowOff>7937</xdr:rowOff>
    </xdr:from>
    <xdr:to>
      <xdr:col>8</xdr:col>
      <xdr:colOff>399141</xdr:colOff>
      <xdr:row>22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519341</xdr:colOff>
      <xdr:row>7</xdr:row>
      <xdr:rowOff>43088</xdr:rowOff>
    </xdr:from>
    <xdr:to>
      <xdr:col>16</xdr:col>
      <xdr:colOff>498929</xdr:colOff>
      <xdr:row>22</xdr:row>
      <xdr:rowOff>35151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107155</xdr:colOff>
      <xdr:row>28</xdr:row>
      <xdr:rowOff>9524</xdr:rowOff>
    </xdr:from>
    <xdr:to>
      <xdr:col>8</xdr:col>
      <xdr:colOff>365124</xdr:colOff>
      <xdr:row>44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100806</xdr:colOff>
      <xdr:row>51</xdr:row>
      <xdr:rowOff>57149</xdr:rowOff>
    </xdr:from>
    <xdr:to>
      <xdr:col>8</xdr:col>
      <xdr:colOff>308428</xdr:colOff>
      <xdr:row>66</xdr:row>
      <xdr:rowOff>73026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399143</xdr:colOff>
      <xdr:row>51</xdr:row>
      <xdr:rowOff>96385</xdr:rowOff>
    </xdr:from>
    <xdr:to>
      <xdr:col>16</xdr:col>
      <xdr:colOff>489857</xdr:colOff>
      <xdr:row>66</xdr:row>
      <xdr:rowOff>97973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349250</xdr:colOff>
      <xdr:row>0</xdr:row>
      <xdr:rowOff>150813</xdr:rowOff>
    </xdr:from>
    <xdr:to>
      <xdr:col>13</xdr:col>
      <xdr:colOff>650876</xdr:colOff>
      <xdr:row>4</xdr:row>
      <xdr:rowOff>84236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45500" y="150813"/>
          <a:ext cx="3405188" cy="7169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446088</xdr:colOff>
      <xdr:row>6</xdr:row>
      <xdr:rowOff>98425</xdr:rowOff>
    </xdr:from>
    <xdr:to>
      <xdr:col>7</xdr:col>
      <xdr:colOff>579438</xdr:colOff>
      <xdr:row>19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182561</xdr:colOff>
      <xdr:row>36</xdr:row>
      <xdr:rowOff>103188</xdr:rowOff>
    </xdr:from>
    <xdr:to>
      <xdr:col>5</xdr:col>
      <xdr:colOff>317500</xdr:colOff>
      <xdr:row>49</xdr:row>
      <xdr:rowOff>77788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412750</xdr:colOff>
      <xdr:row>36</xdr:row>
      <xdr:rowOff>106364</xdr:rowOff>
    </xdr:from>
    <xdr:to>
      <xdr:col>11</xdr:col>
      <xdr:colOff>150812</xdr:colOff>
      <xdr:row>49</xdr:row>
      <xdr:rowOff>80964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312209</xdr:colOff>
      <xdr:row>36</xdr:row>
      <xdr:rowOff>115888</xdr:rowOff>
    </xdr:from>
    <xdr:to>
      <xdr:col>18</xdr:col>
      <xdr:colOff>46038</xdr:colOff>
      <xdr:row>49</xdr:row>
      <xdr:rowOff>90488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131763</xdr:colOff>
      <xdr:row>6</xdr:row>
      <xdr:rowOff>100012</xdr:rowOff>
    </xdr:from>
    <xdr:to>
      <xdr:col>14</xdr:col>
      <xdr:colOff>269876</xdr:colOff>
      <xdr:row>19</xdr:row>
      <xdr:rowOff>87312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269874</xdr:colOff>
      <xdr:row>68</xdr:row>
      <xdr:rowOff>123825</xdr:rowOff>
    </xdr:from>
    <xdr:to>
      <xdr:col>5</xdr:col>
      <xdr:colOff>587374</xdr:colOff>
      <xdr:row>80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690563</xdr:colOff>
      <xdr:row>68</xdr:row>
      <xdr:rowOff>149225</xdr:rowOff>
    </xdr:from>
    <xdr:to>
      <xdr:col>10</xdr:col>
      <xdr:colOff>714375</xdr:colOff>
      <xdr:row>80</xdr:row>
      <xdr:rowOff>111125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58738</xdr:colOff>
      <xdr:row>68</xdr:row>
      <xdr:rowOff>150813</xdr:rowOff>
    </xdr:from>
    <xdr:to>
      <xdr:col>17</xdr:col>
      <xdr:colOff>515937</xdr:colOff>
      <xdr:row>80</xdr:row>
      <xdr:rowOff>112713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531813</xdr:colOff>
      <xdr:row>0</xdr:row>
      <xdr:rowOff>134937</xdr:rowOff>
    </xdr:from>
    <xdr:to>
      <xdr:col>10</xdr:col>
      <xdr:colOff>23813</xdr:colOff>
      <xdr:row>4</xdr:row>
      <xdr:rowOff>34343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945063" y="134937"/>
          <a:ext cx="3384550" cy="7122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158750</xdr:rowOff>
    </xdr:from>
    <xdr:to>
      <xdr:col>5</xdr:col>
      <xdr:colOff>546100</xdr:colOff>
      <xdr:row>19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3</xdr:row>
      <xdr:rowOff>165100</xdr:rowOff>
    </xdr:from>
    <xdr:to>
      <xdr:col>10</xdr:col>
      <xdr:colOff>622300</xdr:colOff>
      <xdr:row>19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29</xdr:row>
      <xdr:rowOff>171450</xdr:rowOff>
    </xdr:from>
    <xdr:to>
      <xdr:col>7</xdr:col>
      <xdr:colOff>31750</xdr:colOff>
      <xdr:row>45</xdr:row>
      <xdr:rowOff>69850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54</xdr:row>
      <xdr:rowOff>0</xdr:rowOff>
    </xdr:from>
    <xdr:to>
      <xdr:col>9</xdr:col>
      <xdr:colOff>506540</xdr:colOff>
      <xdr:row>70</xdr:row>
      <xdr:rowOff>86027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2611" y="8777111"/>
          <a:ext cx="6602540" cy="268247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ladimir Kozlov" id="{740D2088-63FD-1346-9EAF-E5B2F3C11CCF}" userId="2d116e469a71fe7c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1" dT="2021-11-12T19:01:11.16" personId="{740D2088-63FD-1346-9EAF-E5B2F3C11CCF}" id="{1C455C58-6106-2745-928A-DB76FE4BC1C4}">
    <text>too high</text>
  </threadedComment>
  <threadedComment ref="I84" dT="2021-11-12T19:00:51.07" personId="{740D2088-63FD-1346-9EAF-E5B2F3C11CCF}" id="{04DDDCBD-719C-6C45-A728-013A2B8983D2}">
    <text>too high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11"/>
  <sheetViews>
    <sheetView tabSelected="1" zoomScale="80" zoomScaleNormal="80" workbookViewId="0">
      <selection activeCell="B3" sqref="B3"/>
    </sheetView>
  </sheetViews>
  <sheetFormatPr defaultColWidth="9" defaultRowHeight="13" x14ac:dyDescent="0.3"/>
  <cols>
    <col min="1" max="1" width="5" customWidth="1"/>
    <col min="2" max="2" width="159.796875" customWidth="1"/>
  </cols>
  <sheetData>
    <row r="2" spans="2:2" ht="19" x14ac:dyDescent="0.25">
      <c r="B2" s="5" t="s">
        <v>0</v>
      </c>
    </row>
    <row r="3" spans="2:2" ht="16" x14ac:dyDescent="0.2">
      <c r="B3" s="58" t="s">
        <v>184</v>
      </c>
    </row>
    <row r="4" spans="2:2" ht="16" x14ac:dyDescent="0.2">
      <c r="B4" s="6" t="s">
        <v>65</v>
      </c>
    </row>
    <row r="6" spans="2:2" ht="47.5" customHeight="1" x14ac:dyDescent="0.2">
      <c r="B6" s="56" t="s">
        <v>131</v>
      </c>
    </row>
    <row r="8" spans="2:2" ht="34" x14ac:dyDescent="0.2">
      <c r="B8" s="56" t="s">
        <v>132</v>
      </c>
    </row>
    <row r="10" spans="2:2" ht="16" x14ac:dyDescent="0.2">
      <c r="B10" s="55" t="s">
        <v>118</v>
      </c>
    </row>
    <row r="11" spans="2:2" ht="16" x14ac:dyDescent="0.2">
      <c r="B11" s="55" t="s">
        <v>111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C45"/>
  <sheetViews>
    <sheetView zoomScale="80" zoomScaleNormal="80" workbookViewId="0">
      <selection activeCell="B3" sqref="B3"/>
    </sheetView>
  </sheetViews>
  <sheetFormatPr defaultColWidth="9" defaultRowHeight="13" x14ac:dyDescent="0.3"/>
  <cols>
    <col min="1" max="1" width="5" customWidth="1"/>
  </cols>
  <sheetData>
    <row r="2" spans="2:2" ht="19" x14ac:dyDescent="0.25">
      <c r="B2" s="5" t="str">
        <f>Introduction!B2</f>
        <v>LightCounting Market Research</v>
      </c>
    </row>
    <row r="3" spans="2:2" ht="16" x14ac:dyDescent="0.2">
      <c r="B3" s="58" t="str">
        <f>Introduction!B3</f>
        <v>published November 29, 2023 - Sample Spreadsheet</v>
      </c>
    </row>
    <row r="4" spans="2:2" ht="16" x14ac:dyDescent="0.2">
      <c r="B4" s="6" t="str">
        <f>Introduction!B4</f>
        <v>3D Depth Sensing and Automotive LiDAR forecast</v>
      </c>
    </row>
    <row r="6" spans="2:2" ht="19" x14ac:dyDescent="0.25">
      <c r="B6" s="55" t="s">
        <v>112</v>
      </c>
    </row>
    <row r="24" spans="2:3" ht="16" x14ac:dyDescent="0.2">
      <c r="B24" s="55" t="s">
        <v>36</v>
      </c>
    </row>
    <row r="25" spans="2:3" ht="15" x14ac:dyDescent="0.2">
      <c r="B25" s="57" t="s">
        <v>53</v>
      </c>
      <c r="C25" s="54" t="s">
        <v>37</v>
      </c>
    </row>
    <row r="26" spans="2:3" ht="15" x14ac:dyDescent="0.2">
      <c r="B26" s="57" t="s">
        <v>38</v>
      </c>
      <c r="C26" s="54" t="s">
        <v>39</v>
      </c>
    </row>
    <row r="27" spans="2:3" ht="15" x14ac:dyDescent="0.2">
      <c r="B27" s="57" t="s">
        <v>40</v>
      </c>
      <c r="C27" s="54" t="s">
        <v>41</v>
      </c>
    </row>
    <row r="28" spans="2:3" ht="15" x14ac:dyDescent="0.2">
      <c r="B28" s="57" t="s">
        <v>42</v>
      </c>
      <c r="C28" s="54" t="s">
        <v>43</v>
      </c>
    </row>
    <row r="29" spans="2:3" ht="15" x14ac:dyDescent="0.2">
      <c r="B29" s="57" t="s">
        <v>44</v>
      </c>
      <c r="C29" s="54" t="s">
        <v>45</v>
      </c>
    </row>
    <row r="30" spans="2:3" ht="15" x14ac:dyDescent="0.2">
      <c r="B30" s="57" t="s">
        <v>46</v>
      </c>
      <c r="C30" s="54" t="s">
        <v>47</v>
      </c>
    </row>
    <row r="31" spans="2:3" ht="14.5" x14ac:dyDescent="0.35">
      <c r="B31" s="57" t="s">
        <v>48</v>
      </c>
      <c r="C31" s="54" t="s">
        <v>49</v>
      </c>
    </row>
    <row r="32" spans="2:3" ht="14.5" x14ac:dyDescent="0.35">
      <c r="B32" s="57" t="s">
        <v>50</v>
      </c>
      <c r="C32" s="54" t="s">
        <v>51</v>
      </c>
    </row>
    <row r="33" spans="2:3" ht="14.5" x14ac:dyDescent="0.35">
      <c r="B33" s="57" t="s">
        <v>52</v>
      </c>
      <c r="C33" s="54" t="s">
        <v>57</v>
      </c>
    </row>
    <row r="36" spans="2:3" ht="18.5" x14ac:dyDescent="0.45">
      <c r="B36" s="55" t="s">
        <v>117</v>
      </c>
    </row>
    <row r="37" spans="2:3" ht="14.5" x14ac:dyDescent="0.35">
      <c r="B37" s="57" t="s">
        <v>53</v>
      </c>
      <c r="C37" s="54" t="s">
        <v>106</v>
      </c>
    </row>
    <row r="38" spans="2:3" ht="14.5" x14ac:dyDescent="0.35">
      <c r="B38" s="57" t="s">
        <v>38</v>
      </c>
      <c r="C38" s="54" t="s">
        <v>107</v>
      </c>
    </row>
    <row r="39" spans="2:3" ht="14.5" x14ac:dyDescent="0.35">
      <c r="B39" s="57" t="s">
        <v>40</v>
      </c>
      <c r="C39" s="54" t="s">
        <v>108</v>
      </c>
    </row>
    <row r="40" spans="2:3" ht="14.5" x14ac:dyDescent="0.35">
      <c r="B40" s="57" t="s">
        <v>42</v>
      </c>
      <c r="C40" s="54" t="s">
        <v>109</v>
      </c>
    </row>
    <row r="41" spans="2:3" ht="14.5" x14ac:dyDescent="0.35">
      <c r="B41" s="57" t="s">
        <v>44</v>
      </c>
      <c r="C41" s="54" t="s">
        <v>116</v>
      </c>
    </row>
    <row r="42" spans="2:3" ht="14.5" x14ac:dyDescent="0.35">
      <c r="B42" s="57" t="s">
        <v>46</v>
      </c>
      <c r="C42" s="54" t="s">
        <v>49</v>
      </c>
    </row>
    <row r="43" spans="2:3" ht="14.5" x14ac:dyDescent="0.35">
      <c r="B43" s="57" t="s">
        <v>48</v>
      </c>
      <c r="C43" s="54" t="s">
        <v>51</v>
      </c>
    </row>
    <row r="44" spans="2:3" ht="14.5" x14ac:dyDescent="0.35">
      <c r="B44" s="57" t="s">
        <v>50</v>
      </c>
      <c r="C44" s="54" t="s">
        <v>57</v>
      </c>
    </row>
    <row r="45" spans="2:3" ht="14.5" x14ac:dyDescent="0.35">
      <c r="B45" s="57"/>
      <c r="C45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B2:O42"/>
  <sheetViews>
    <sheetView zoomScale="80" zoomScaleNormal="80" workbookViewId="0">
      <selection activeCell="O10" sqref="O10"/>
    </sheetView>
  </sheetViews>
  <sheetFormatPr defaultColWidth="9" defaultRowHeight="13" x14ac:dyDescent="0.3"/>
  <cols>
    <col min="1" max="1" width="5" customWidth="1"/>
    <col min="2" max="2" width="17.796875" customWidth="1"/>
    <col min="3" max="3" width="12" customWidth="1"/>
    <col min="4" max="4" width="13.3984375" customWidth="1"/>
    <col min="5" max="5" width="11.59765625" customWidth="1"/>
    <col min="6" max="6" width="10.796875" customWidth="1"/>
    <col min="7" max="7" width="14.296875" customWidth="1"/>
    <col min="8" max="8" width="12.796875" customWidth="1"/>
    <col min="9" max="9" width="15.59765625" customWidth="1"/>
    <col min="10" max="10" width="14.59765625" customWidth="1"/>
    <col min="11" max="11" width="14" customWidth="1"/>
    <col min="12" max="12" width="15" customWidth="1"/>
    <col min="14" max="14" width="13" customWidth="1"/>
  </cols>
  <sheetData>
    <row r="2" spans="2:11" ht="19" x14ac:dyDescent="0.25">
      <c r="B2" s="5" t="str">
        <f>Introduction!B2</f>
        <v>LightCounting Market Research</v>
      </c>
    </row>
    <row r="3" spans="2:11" ht="16" x14ac:dyDescent="0.2">
      <c r="B3" s="58" t="str">
        <f>Introduction!B3</f>
        <v>published November 29, 2023 - Sample Spreadsheet</v>
      </c>
    </row>
    <row r="4" spans="2:11" ht="16" x14ac:dyDescent="0.2">
      <c r="B4" s="6" t="str">
        <f>Introduction!B4</f>
        <v>3D Depth Sensing and Automotive LiDAR forecast</v>
      </c>
    </row>
    <row r="5" spans="2:11" ht="14" x14ac:dyDescent="0.2">
      <c r="J5" s="25"/>
    </row>
    <row r="6" spans="2:11" ht="19" x14ac:dyDescent="0.25">
      <c r="B6" s="98" t="s">
        <v>114</v>
      </c>
      <c r="J6" s="25"/>
    </row>
    <row r="7" spans="2:11" ht="15" x14ac:dyDescent="0.2">
      <c r="B7" s="29" t="s">
        <v>20</v>
      </c>
    </row>
    <row r="9" spans="2:11" ht="14" x14ac:dyDescent="0.2">
      <c r="B9" s="171" t="s">
        <v>13</v>
      </c>
      <c r="C9" s="172"/>
      <c r="D9" s="172"/>
      <c r="E9" s="173"/>
      <c r="F9" s="166" t="s">
        <v>18</v>
      </c>
      <c r="G9" s="167"/>
      <c r="H9" s="167"/>
      <c r="I9" s="167"/>
      <c r="J9" s="168"/>
    </row>
    <row r="10" spans="2:11" ht="50.5" customHeight="1" x14ac:dyDescent="0.2">
      <c r="B10" s="19" t="s">
        <v>23</v>
      </c>
      <c r="C10" s="22" t="s">
        <v>22</v>
      </c>
      <c r="D10" s="22" t="s">
        <v>9</v>
      </c>
      <c r="E10" s="23" t="s">
        <v>6</v>
      </c>
      <c r="F10" s="26" t="s">
        <v>28</v>
      </c>
      <c r="G10" s="26" t="s">
        <v>29</v>
      </c>
      <c r="H10" s="26" t="s">
        <v>62</v>
      </c>
      <c r="I10" s="27" t="s">
        <v>17</v>
      </c>
      <c r="J10" s="27" t="s">
        <v>16</v>
      </c>
      <c r="K10" s="19" t="s">
        <v>58</v>
      </c>
    </row>
    <row r="11" spans="2:11" x14ac:dyDescent="0.3">
      <c r="B11" s="2" t="s">
        <v>183</v>
      </c>
      <c r="C11" s="14" t="s">
        <v>10</v>
      </c>
      <c r="D11" s="14">
        <v>940</v>
      </c>
      <c r="E11" s="14" t="s">
        <v>11</v>
      </c>
      <c r="F11" s="65" t="s">
        <v>115</v>
      </c>
      <c r="G11" s="65" t="s">
        <v>115</v>
      </c>
      <c r="H11" s="65" t="s">
        <v>115</v>
      </c>
      <c r="I11" s="114"/>
      <c r="J11" s="114"/>
      <c r="K11" s="14">
        <v>5</v>
      </c>
    </row>
    <row r="12" spans="2:11" ht="13.5" thickBot="1" x14ac:dyDescent="0.35">
      <c r="B12" s="11" t="s">
        <v>61</v>
      </c>
      <c r="C12" s="14" t="s">
        <v>1</v>
      </c>
      <c r="D12" s="14">
        <v>940</v>
      </c>
      <c r="E12" s="14" t="s">
        <v>7</v>
      </c>
      <c r="F12" s="65" t="s">
        <v>115</v>
      </c>
      <c r="G12" s="114"/>
      <c r="H12" s="114"/>
      <c r="I12" s="65" t="s">
        <v>115</v>
      </c>
      <c r="J12" s="114"/>
      <c r="K12" s="14">
        <v>35</v>
      </c>
    </row>
    <row r="13" spans="2:11" ht="15.5" thickTop="1" thickBot="1" x14ac:dyDescent="0.4">
      <c r="B13" s="11" t="s">
        <v>21</v>
      </c>
      <c r="C13" s="61" t="s">
        <v>12</v>
      </c>
      <c r="D13" s="14">
        <v>940</v>
      </c>
      <c r="E13" s="61" t="s">
        <v>8</v>
      </c>
      <c r="F13" s="65" t="s">
        <v>115</v>
      </c>
      <c r="G13" s="114"/>
      <c r="H13" s="114"/>
      <c r="I13" s="65" t="s">
        <v>115</v>
      </c>
      <c r="J13" s="114"/>
      <c r="K13" s="8">
        <f>(50+300)/2</f>
        <v>175</v>
      </c>
    </row>
    <row r="14" spans="2:11" ht="15.5" thickTop="1" thickBot="1" x14ac:dyDescent="0.4">
      <c r="B14" s="11" t="s">
        <v>59</v>
      </c>
      <c r="C14" s="61" t="s">
        <v>12</v>
      </c>
      <c r="D14" s="15">
        <v>940</v>
      </c>
      <c r="E14" s="61" t="s">
        <v>8</v>
      </c>
      <c r="F14" s="2"/>
      <c r="G14" s="65" t="s">
        <v>115</v>
      </c>
      <c r="H14" s="21"/>
      <c r="I14" s="114"/>
      <c r="J14" s="114"/>
      <c r="K14" s="8">
        <f>(50+300)/2</f>
        <v>175</v>
      </c>
    </row>
    <row r="15" spans="2:11" ht="15.5" thickTop="1" thickBot="1" x14ac:dyDescent="0.4">
      <c r="B15" s="11" t="s">
        <v>60</v>
      </c>
      <c r="C15" s="61" t="s">
        <v>55</v>
      </c>
      <c r="D15" s="15">
        <v>940</v>
      </c>
      <c r="E15" s="61" t="s">
        <v>56</v>
      </c>
      <c r="F15" s="17"/>
      <c r="G15" s="113"/>
      <c r="H15" s="113"/>
      <c r="I15" s="113"/>
      <c r="J15" s="65" t="s">
        <v>115</v>
      </c>
      <c r="K15" s="8">
        <v>500</v>
      </c>
    </row>
    <row r="16" spans="2:11" ht="15" thickTop="1" x14ac:dyDescent="0.2">
      <c r="B16" s="2" t="s">
        <v>128</v>
      </c>
      <c r="C16" s="8" t="s">
        <v>25</v>
      </c>
      <c r="D16" s="8" t="s">
        <v>25</v>
      </c>
      <c r="E16" s="8" t="s">
        <v>25</v>
      </c>
      <c r="F16" s="44"/>
      <c r="G16" s="43"/>
      <c r="H16" s="43"/>
      <c r="I16" s="44"/>
      <c r="J16" s="43"/>
      <c r="K16" s="8" t="s">
        <v>25</v>
      </c>
    </row>
    <row r="17" spans="2:15" ht="30" x14ac:dyDescent="0.2">
      <c r="B17" s="45" t="s">
        <v>30</v>
      </c>
      <c r="E17" s="24" t="s">
        <v>19</v>
      </c>
      <c r="F17" s="174" t="s">
        <v>14</v>
      </c>
      <c r="G17" s="175"/>
      <c r="H17" s="176"/>
      <c r="I17" s="166" t="s">
        <v>15</v>
      </c>
      <c r="J17" s="168"/>
    </row>
    <row r="19" spans="2:15" ht="14" x14ac:dyDescent="0.2">
      <c r="G19" t="s">
        <v>63</v>
      </c>
      <c r="H19" t="s">
        <v>64</v>
      </c>
    </row>
    <row r="22" spans="2:15" ht="19" customHeight="1" x14ac:dyDescent="0.2"/>
    <row r="23" spans="2:15" ht="19" customHeight="1" x14ac:dyDescent="0.2"/>
    <row r="25" spans="2:15" ht="19" x14ac:dyDescent="0.25">
      <c r="B25" s="98" t="s">
        <v>113</v>
      </c>
    </row>
    <row r="27" spans="2:15" ht="14.5" x14ac:dyDescent="0.35">
      <c r="B27" s="66" t="s">
        <v>160</v>
      </c>
      <c r="C27" s="21"/>
      <c r="D27" s="21"/>
      <c r="E27" s="21"/>
    </row>
    <row r="28" spans="2:15" x14ac:dyDescent="0.3">
      <c r="B28" s="3" t="s">
        <v>161</v>
      </c>
      <c r="C28" s="21"/>
      <c r="D28" s="21"/>
      <c r="E28" s="21"/>
    </row>
    <row r="29" spans="2:15" x14ac:dyDescent="0.3">
      <c r="B29" s="28" t="s">
        <v>162</v>
      </c>
      <c r="C29" s="158"/>
      <c r="D29" s="28"/>
      <c r="E29" s="28"/>
    </row>
    <row r="30" spans="2:15" x14ac:dyDescent="0.3">
      <c r="B30" s="28" t="s">
        <v>163</v>
      </c>
      <c r="C30" s="158"/>
      <c r="D30" s="45"/>
      <c r="E30" s="28"/>
    </row>
    <row r="31" spans="2:15" x14ac:dyDescent="0.3">
      <c r="B31" s="28" t="s">
        <v>164</v>
      </c>
      <c r="C31" s="158"/>
      <c r="D31" s="45"/>
      <c r="E31" s="28"/>
    </row>
    <row r="32" spans="2:15" x14ac:dyDescent="0.3">
      <c r="B32" s="28"/>
      <c r="C32" s="28"/>
      <c r="D32" s="28"/>
      <c r="E32" s="28"/>
      <c r="K32" s="166" t="s">
        <v>165</v>
      </c>
      <c r="L32" s="167"/>
      <c r="M32" s="167"/>
      <c r="N32" s="167"/>
      <c r="O32" s="168"/>
    </row>
    <row r="33" spans="2:15" ht="14.5" x14ac:dyDescent="0.35">
      <c r="B33" s="66" t="s">
        <v>76</v>
      </c>
      <c r="C33" s="21"/>
      <c r="D33" s="21"/>
      <c r="E33" s="21"/>
      <c r="F33" s="21"/>
      <c r="G33" s="21"/>
      <c r="H33" s="21"/>
      <c r="I33" s="21"/>
      <c r="J33" s="21"/>
      <c r="K33" s="99" t="s">
        <v>166</v>
      </c>
      <c r="L33" s="2"/>
      <c r="M33" s="2"/>
      <c r="N33" s="2"/>
      <c r="O33" s="2"/>
    </row>
    <row r="34" spans="2:15" ht="43.5" x14ac:dyDescent="0.35">
      <c r="B34" s="177" t="s">
        <v>167</v>
      </c>
      <c r="C34" s="178"/>
      <c r="D34" s="100" t="s">
        <v>77</v>
      </c>
      <c r="E34" s="100" t="s">
        <v>78</v>
      </c>
      <c r="F34" s="100" t="s">
        <v>168</v>
      </c>
      <c r="G34" s="100" t="s">
        <v>79</v>
      </c>
      <c r="H34" s="100" t="s">
        <v>80</v>
      </c>
      <c r="I34" s="101" t="s">
        <v>81</v>
      </c>
      <c r="J34" s="115" t="s">
        <v>82</v>
      </c>
      <c r="K34" s="7" t="s">
        <v>83</v>
      </c>
      <c r="L34" s="7" t="s">
        <v>84</v>
      </c>
      <c r="M34" s="7" t="s">
        <v>85</v>
      </c>
      <c r="N34" s="7" t="s">
        <v>86</v>
      </c>
      <c r="O34" s="7" t="s">
        <v>169</v>
      </c>
    </row>
    <row r="35" spans="2:15" ht="39" x14ac:dyDescent="0.3">
      <c r="B35" s="169" t="s">
        <v>170</v>
      </c>
      <c r="C35" s="170"/>
      <c r="D35" s="122" t="s">
        <v>93</v>
      </c>
      <c r="E35" s="102" t="s">
        <v>87</v>
      </c>
      <c r="F35" s="159" t="s">
        <v>171</v>
      </c>
      <c r="G35" s="160">
        <v>64</v>
      </c>
      <c r="H35" s="122" t="s">
        <v>94</v>
      </c>
      <c r="I35" s="122" t="s">
        <v>91</v>
      </c>
      <c r="J35" s="18" t="s">
        <v>95</v>
      </c>
      <c r="K35" s="107">
        <v>4</v>
      </c>
      <c r="L35" s="10">
        <v>4</v>
      </c>
      <c r="M35" s="10">
        <v>4</v>
      </c>
      <c r="N35" s="108">
        <v>4</v>
      </c>
      <c r="O35" s="108">
        <v>4</v>
      </c>
    </row>
    <row r="36" spans="2:15" ht="39" x14ac:dyDescent="0.3">
      <c r="B36" s="169" t="s">
        <v>172</v>
      </c>
      <c r="C36" s="170"/>
      <c r="D36" s="122" t="s">
        <v>88</v>
      </c>
      <c r="E36" s="122" t="s">
        <v>89</v>
      </c>
      <c r="F36" s="122" t="s">
        <v>173</v>
      </c>
      <c r="G36" s="122">
        <v>4</v>
      </c>
      <c r="H36" s="122" t="s">
        <v>90</v>
      </c>
      <c r="I36" s="122" t="s">
        <v>91</v>
      </c>
      <c r="J36" s="18" t="s">
        <v>92</v>
      </c>
      <c r="K36" s="103"/>
      <c r="L36" s="104"/>
      <c r="M36" s="105"/>
      <c r="N36" s="106"/>
      <c r="O36" s="106"/>
    </row>
    <row r="37" spans="2:15" ht="26" x14ac:dyDescent="0.3">
      <c r="B37" s="169" t="s">
        <v>174</v>
      </c>
      <c r="C37" s="170"/>
      <c r="D37" s="122" t="s">
        <v>88</v>
      </c>
      <c r="E37" s="122" t="s">
        <v>96</v>
      </c>
      <c r="F37" s="122" t="s">
        <v>26</v>
      </c>
      <c r="G37" s="122">
        <v>16</v>
      </c>
      <c r="H37" s="122" t="s">
        <v>90</v>
      </c>
      <c r="I37" s="122" t="s">
        <v>175</v>
      </c>
      <c r="J37" s="18" t="s">
        <v>97</v>
      </c>
      <c r="K37" s="40">
        <v>1</v>
      </c>
      <c r="L37" s="10">
        <v>1</v>
      </c>
      <c r="M37" s="10">
        <v>1</v>
      </c>
      <c r="N37" s="108">
        <v>1</v>
      </c>
      <c r="O37" s="108">
        <v>1</v>
      </c>
    </row>
    <row r="38" spans="2:15" ht="26" customHeight="1" x14ac:dyDescent="0.3">
      <c r="B38" s="161" t="s">
        <v>176</v>
      </c>
      <c r="C38" s="162"/>
      <c r="D38" s="122" t="s">
        <v>98</v>
      </c>
      <c r="E38" s="122" t="s">
        <v>177</v>
      </c>
      <c r="F38" s="122"/>
      <c r="G38" s="102" t="s">
        <v>178</v>
      </c>
      <c r="H38" s="122" t="s">
        <v>90</v>
      </c>
      <c r="I38" s="122" t="s">
        <v>175</v>
      </c>
      <c r="J38" s="18" t="s">
        <v>99</v>
      </c>
      <c r="K38" s="163">
        <v>1</v>
      </c>
      <c r="L38" s="163">
        <v>1</v>
      </c>
      <c r="M38" s="163">
        <v>1</v>
      </c>
      <c r="N38" s="163">
        <v>1</v>
      </c>
      <c r="O38" s="163"/>
    </row>
    <row r="39" spans="2:15" ht="26" x14ac:dyDescent="0.3">
      <c r="B39" s="169" t="s">
        <v>179</v>
      </c>
      <c r="C39" s="170"/>
      <c r="D39" s="122" t="s">
        <v>98</v>
      </c>
      <c r="E39" s="122" t="s">
        <v>96</v>
      </c>
      <c r="F39" s="122"/>
      <c r="G39" s="102" t="s">
        <v>180</v>
      </c>
      <c r="H39" s="122" t="s">
        <v>90</v>
      </c>
      <c r="I39" s="122" t="s">
        <v>175</v>
      </c>
      <c r="J39" s="18" t="s">
        <v>181</v>
      </c>
      <c r="K39" s="109"/>
      <c r="L39" s="14"/>
      <c r="M39" s="14"/>
      <c r="N39" s="110"/>
      <c r="O39" s="110">
        <v>1</v>
      </c>
    </row>
    <row r="41" spans="2:15" x14ac:dyDescent="0.3">
      <c r="D41" s="164" t="s">
        <v>100</v>
      </c>
      <c r="K41" s="111" t="s">
        <v>101</v>
      </c>
      <c r="L41" s="111" t="s">
        <v>102</v>
      </c>
      <c r="M41" s="111" t="s">
        <v>103</v>
      </c>
      <c r="N41" s="111" t="s">
        <v>104</v>
      </c>
      <c r="O41" s="111"/>
    </row>
    <row r="42" spans="2:15" x14ac:dyDescent="0.3">
      <c r="K42" s="111" t="s">
        <v>105</v>
      </c>
    </row>
  </sheetData>
  <mergeCells count="10">
    <mergeCell ref="K32:O32"/>
    <mergeCell ref="B39:C39"/>
    <mergeCell ref="B9:E9"/>
    <mergeCell ref="F17:H17"/>
    <mergeCell ref="I17:J17"/>
    <mergeCell ref="F9:J9"/>
    <mergeCell ref="B34:C34"/>
    <mergeCell ref="B35:C35"/>
    <mergeCell ref="B36:C36"/>
    <mergeCell ref="B37:C37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B2:N89"/>
  <sheetViews>
    <sheetView zoomScale="80" zoomScaleNormal="80" workbookViewId="0">
      <selection activeCell="F19" sqref="F19"/>
    </sheetView>
  </sheetViews>
  <sheetFormatPr defaultColWidth="9" defaultRowHeight="13" x14ac:dyDescent="0.3"/>
  <cols>
    <col min="1" max="1" width="5" customWidth="1"/>
    <col min="2" max="2" width="22.3984375" customWidth="1"/>
    <col min="3" max="3" width="13" customWidth="1"/>
    <col min="4" max="4" width="12.59765625" customWidth="1"/>
    <col min="5" max="11" width="9" customWidth="1"/>
    <col min="12" max="14" width="9.3984375" customWidth="1"/>
    <col min="15" max="19" width="6.796875" customWidth="1"/>
  </cols>
  <sheetData>
    <row r="2" spans="2:5" ht="18.5" x14ac:dyDescent="0.45">
      <c r="B2" s="5" t="str">
        <f>Introduction!B2</f>
        <v>LightCounting Market Research</v>
      </c>
      <c r="D2" s="5"/>
      <c r="E2" s="5"/>
    </row>
    <row r="3" spans="2:5" ht="15.5" x14ac:dyDescent="0.35">
      <c r="B3" s="58" t="str">
        <f>Introduction!B3</f>
        <v>published November 29, 2023 - Sample Spreadsheet</v>
      </c>
      <c r="D3" s="4"/>
      <c r="E3" s="4"/>
    </row>
    <row r="4" spans="2:5" ht="15.5" x14ac:dyDescent="0.35">
      <c r="B4" s="6" t="str">
        <f>Introduction!B4</f>
        <v>3D Depth Sensing and Automotive LiDAR forecast</v>
      </c>
      <c r="D4" s="6"/>
      <c r="E4" s="6"/>
    </row>
    <row r="6" spans="2:5" ht="18.5" x14ac:dyDescent="0.45">
      <c r="B6" s="112" t="s">
        <v>24</v>
      </c>
      <c r="D6" s="1"/>
      <c r="E6" s="1"/>
    </row>
    <row r="23" spans="2:14" x14ac:dyDescent="0.3">
      <c r="B23" s="1" t="s">
        <v>4</v>
      </c>
    </row>
    <row r="24" spans="2:14" ht="26" x14ac:dyDescent="0.3">
      <c r="B24" s="18" t="str">
        <f>'Product definitions'!B10</f>
        <v>Product category</v>
      </c>
      <c r="C24" s="7" t="str">
        <f>'Product definitions'!C10</f>
        <v># emitters/ VCSEL die</v>
      </c>
      <c r="D24" s="7" t="str">
        <f>'Product definitions'!D10</f>
        <v>Wavelength (nm)</v>
      </c>
      <c r="E24" s="7" t="str">
        <f>'Product definitions'!E10</f>
        <v>Power (mW)</v>
      </c>
      <c r="F24" s="59">
        <v>2020</v>
      </c>
      <c r="G24" s="59">
        <v>2021</v>
      </c>
      <c r="H24" s="59">
        <v>2022</v>
      </c>
      <c r="I24" s="59">
        <v>2023</v>
      </c>
      <c r="J24" s="59">
        <v>2024</v>
      </c>
      <c r="K24" s="59">
        <v>2025</v>
      </c>
      <c r="L24" s="59">
        <v>2026</v>
      </c>
      <c r="M24" s="59">
        <v>2027</v>
      </c>
      <c r="N24" s="59">
        <v>2028</v>
      </c>
    </row>
    <row r="25" spans="2:14" ht="16.5" customHeight="1" x14ac:dyDescent="0.3">
      <c r="B25" s="30" t="str">
        <f>'Product definitions'!B11</f>
        <v>Proximity sensor</v>
      </c>
      <c r="C25" s="31" t="str">
        <f>'Product definitions'!C11</f>
        <v>1-10</v>
      </c>
      <c r="D25" s="31">
        <f>'Product definitions'!D11</f>
        <v>940</v>
      </c>
      <c r="E25" s="31" t="str">
        <f>'Product definitions'!E11</f>
        <v>≤20</v>
      </c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16.5" customHeight="1" x14ac:dyDescent="0.3">
      <c r="B26" s="33" t="str">
        <f>'Product definitions'!B12</f>
        <v>Flood illuminator</v>
      </c>
      <c r="C26" s="32" t="str">
        <f>'Product definitions'!C12</f>
        <v>20-50</v>
      </c>
      <c r="D26" s="32">
        <f>'Product definitions'!D12</f>
        <v>940</v>
      </c>
      <c r="E26" s="32" t="str">
        <f>'Product definitions'!E12</f>
        <v>200-500</v>
      </c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6.5" customHeight="1" x14ac:dyDescent="0.3">
      <c r="B27" s="33" t="str">
        <f>'Product definitions'!B13</f>
        <v>Dot projector array</v>
      </c>
      <c r="C27" s="32" t="str">
        <f>'Product definitions'!C13</f>
        <v>50-300</v>
      </c>
      <c r="D27" s="32">
        <f>'Product definitions'!D13</f>
        <v>940</v>
      </c>
      <c r="E27" s="32" t="str">
        <f>'Product definitions'!E13</f>
        <v>500-1000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6.5" customHeight="1" x14ac:dyDescent="0.3">
      <c r="B28" s="33" t="str">
        <f>'Product definitions'!B14</f>
        <v>Flash illuminator LP</v>
      </c>
      <c r="C28" s="21" t="str">
        <f>'Product definitions'!C14</f>
        <v>50-300</v>
      </c>
      <c r="D28" s="32">
        <f>'Product definitions'!D14</f>
        <v>940</v>
      </c>
      <c r="E28" s="32" t="str">
        <f>'Product definitions'!E14</f>
        <v>500-1000</v>
      </c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6.5" customHeight="1" x14ac:dyDescent="0.3">
      <c r="B29" s="33" t="str">
        <f>'Product definitions'!B15</f>
        <v>Flash illuminator HP</v>
      </c>
      <c r="C29" s="21" t="str">
        <f>'Product definitions'!C15</f>
        <v>300-1000</v>
      </c>
      <c r="D29" s="32">
        <f>'Product definitions'!D15</f>
        <v>940</v>
      </c>
      <c r="E29" s="32" t="str">
        <f>'Product definitions'!E15</f>
        <v>1000-3000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6.5" customHeight="1" x14ac:dyDescent="0.3">
      <c r="B30" s="33" t="str">
        <f>'Product definitions'!B16</f>
        <v>New sensor applications</v>
      </c>
      <c r="C30" s="32" t="str">
        <f>'Product definitions'!C16</f>
        <v>TBD</v>
      </c>
      <c r="D30" s="32" t="str">
        <f>'Product definitions'!D16</f>
        <v>TBD</v>
      </c>
      <c r="E30" s="32" t="str">
        <f>'Product definitions'!E16</f>
        <v>TBD</v>
      </c>
      <c r="F30" s="60"/>
      <c r="G30" s="60"/>
      <c r="H30" s="60"/>
      <c r="I30" s="60"/>
      <c r="J30" s="60"/>
      <c r="K30" s="60"/>
      <c r="L30" s="60"/>
      <c r="M30" s="60"/>
      <c r="N30" s="60"/>
    </row>
    <row r="31" spans="2:14" x14ac:dyDescent="0.3">
      <c r="B31" s="62" t="s">
        <v>2</v>
      </c>
      <c r="C31" s="63"/>
      <c r="D31" s="63"/>
      <c r="E31" s="64"/>
      <c r="F31" s="39">
        <f t="shared" ref="F31:I31" si="0">SUM(F25:F30)</f>
        <v>0</v>
      </c>
      <c r="G31" s="39">
        <f>SUM(G25:G30)</f>
        <v>0</v>
      </c>
      <c r="H31" s="39">
        <f t="shared" si="0"/>
        <v>0</v>
      </c>
      <c r="I31" s="39">
        <f t="shared" si="0"/>
        <v>0</v>
      </c>
      <c r="J31" s="39">
        <f t="shared" ref="J31:K31" si="1">SUM(J25:J30)</f>
        <v>0</v>
      </c>
      <c r="K31" s="39">
        <f t="shared" si="1"/>
        <v>0</v>
      </c>
      <c r="L31" s="39">
        <f t="shared" ref="L31:N31" si="2">SUM(L25:L30)</f>
        <v>0</v>
      </c>
      <c r="M31" s="39">
        <f t="shared" si="2"/>
        <v>0</v>
      </c>
      <c r="N31" s="39">
        <f t="shared" si="2"/>
        <v>0</v>
      </c>
    </row>
    <row r="32" spans="2:14" x14ac:dyDescent="0.3">
      <c r="F32" s="37"/>
      <c r="G32" s="37" t="e">
        <f t="shared" ref="G32:K32" si="3">G31/F31-1</f>
        <v>#DIV/0!</v>
      </c>
      <c r="H32" s="37" t="e">
        <f t="shared" si="3"/>
        <v>#DIV/0!</v>
      </c>
      <c r="I32" s="37" t="e">
        <f t="shared" si="3"/>
        <v>#DIV/0!</v>
      </c>
      <c r="J32" s="37" t="e">
        <f t="shared" si="3"/>
        <v>#DIV/0!</v>
      </c>
      <c r="K32" s="37" t="e">
        <f t="shared" si="3"/>
        <v>#DIV/0!</v>
      </c>
      <c r="L32" s="37" t="e">
        <f>L31/K31-1</f>
        <v>#DIV/0!</v>
      </c>
      <c r="M32" s="37" t="e">
        <f t="shared" ref="M32" si="4">M31/L31-1</f>
        <v>#DIV/0!</v>
      </c>
      <c r="N32" s="37" t="e">
        <f t="shared" ref="N32" si="5">N31/M31-1</f>
        <v>#DIV/0!</v>
      </c>
    </row>
    <row r="33" spans="10:14" x14ac:dyDescent="0.3">
      <c r="J33" s="37" t="e">
        <f>J30/I30-1</f>
        <v>#DIV/0!</v>
      </c>
      <c r="K33" s="37" t="e">
        <f t="shared" ref="K33:N33" si="6">K30/J30-1</f>
        <v>#DIV/0!</v>
      </c>
      <c r="L33" s="37" t="e">
        <f t="shared" si="6"/>
        <v>#DIV/0!</v>
      </c>
      <c r="M33" s="37" t="e">
        <f t="shared" si="6"/>
        <v>#DIV/0!</v>
      </c>
      <c r="N33" s="37" t="e">
        <f t="shared" si="6"/>
        <v>#DIV/0!</v>
      </c>
    </row>
    <row r="50" spans="2:14" x14ac:dyDescent="0.3">
      <c r="B50" s="1" t="s">
        <v>5</v>
      </c>
    </row>
    <row r="51" spans="2:14" ht="26" x14ac:dyDescent="0.3">
      <c r="B51" s="2" t="str">
        <f t="shared" ref="B51:E51" si="7">B24</f>
        <v>Product category</v>
      </c>
      <c r="C51" s="7" t="str">
        <f t="shared" si="7"/>
        <v># emitters/ VCSEL die</v>
      </c>
      <c r="D51" s="7" t="str">
        <f t="shared" si="7"/>
        <v>Wavelength (nm)</v>
      </c>
      <c r="E51" s="7" t="str">
        <f t="shared" si="7"/>
        <v>Power (mW)</v>
      </c>
      <c r="F51" s="2">
        <v>2020</v>
      </c>
      <c r="G51" s="2">
        <v>2021</v>
      </c>
      <c r="H51" s="2">
        <v>2022</v>
      </c>
      <c r="I51" s="2">
        <v>2023</v>
      </c>
      <c r="J51" s="2">
        <v>2024</v>
      </c>
      <c r="K51" s="2">
        <v>2025</v>
      </c>
      <c r="L51" s="2">
        <v>2026</v>
      </c>
      <c r="M51" s="2">
        <v>2027</v>
      </c>
      <c r="N51" s="2">
        <v>2028</v>
      </c>
    </row>
    <row r="52" spans="2:14" x14ac:dyDescent="0.3">
      <c r="B52" s="34" t="str">
        <f t="shared" ref="B52:E55" si="8">B25</f>
        <v>Proximity sensor</v>
      </c>
      <c r="C52" s="9" t="str">
        <f t="shared" si="8"/>
        <v>1-10</v>
      </c>
      <c r="D52" s="9">
        <f t="shared" si="8"/>
        <v>940</v>
      </c>
      <c r="E52" s="9" t="str">
        <f t="shared" si="8"/>
        <v>≤20</v>
      </c>
      <c r="F52" s="49"/>
      <c r="G52" s="49"/>
      <c r="H52" s="49"/>
      <c r="I52" s="49"/>
      <c r="J52" s="49"/>
      <c r="K52" s="49"/>
      <c r="L52" s="49"/>
      <c r="M52" s="49"/>
      <c r="N52" s="49"/>
    </row>
    <row r="53" spans="2:14" x14ac:dyDescent="0.3">
      <c r="B53" s="35" t="str">
        <f t="shared" si="8"/>
        <v>Flood illuminator</v>
      </c>
      <c r="C53" s="10" t="str">
        <f t="shared" si="8"/>
        <v>20-50</v>
      </c>
      <c r="D53" s="10">
        <f t="shared" si="8"/>
        <v>940</v>
      </c>
      <c r="E53" s="10" t="str">
        <f t="shared" si="8"/>
        <v>200-500</v>
      </c>
      <c r="F53" s="119"/>
      <c r="G53" s="119"/>
      <c r="H53" s="119"/>
      <c r="I53" s="119"/>
      <c r="J53" s="119"/>
      <c r="K53" s="119"/>
      <c r="L53" s="119"/>
      <c r="M53" s="119"/>
      <c r="N53" s="119"/>
    </row>
    <row r="54" spans="2:14" x14ac:dyDescent="0.3">
      <c r="B54" s="35" t="str">
        <f t="shared" si="8"/>
        <v>Dot projector array</v>
      </c>
      <c r="C54" s="10" t="str">
        <f t="shared" si="8"/>
        <v>50-300</v>
      </c>
      <c r="D54" s="10">
        <f t="shared" si="8"/>
        <v>940</v>
      </c>
      <c r="E54" s="10" t="str">
        <f t="shared" si="8"/>
        <v>500-1000</v>
      </c>
      <c r="F54" s="119"/>
      <c r="G54" s="119"/>
      <c r="H54" s="119"/>
      <c r="I54" s="119"/>
      <c r="J54" s="119"/>
      <c r="K54" s="119"/>
      <c r="L54" s="119"/>
      <c r="M54" s="119"/>
      <c r="N54" s="119"/>
    </row>
    <row r="55" spans="2:14" x14ac:dyDescent="0.3">
      <c r="B55" s="35" t="str">
        <f t="shared" si="8"/>
        <v>Flash illuminator LP</v>
      </c>
      <c r="C55" s="10" t="str">
        <f t="shared" si="8"/>
        <v>50-300</v>
      </c>
      <c r="D55" s="10">
        <f t="shared" si="8"/>
        <v>940</v>
      </c>
      <c r="E55" s="10" t="str">
        <f t="shared" si="8"/>
        <v>500-1000</v>
      </c>
      <c r="F55" s="119"/>
      <c r="G55" s="119"/>
      <c r="H55" s="119"/>
      <c r="I55" s="119"/>
      <c r="J55" s="119"/>
      <c r="K55" s="119"/>
      <c r="L55" s="119"/>
      <c r="M55" s="119"/>
      <c r="N55" s="119"/>
    </row>
    <row r="56" spans="2:14" x14ac:dyDescent="0.3">
      <c r="B56" s="35" t="str">
        <f t="shared" ref="B56:B57" si="9">B29</f>
        <v>Flash illuminator HP</v>
      </c>
      <c r="C56" s="10" t="str">
        <f t="shared" ref="C56:E57" si="10">C29</f>
        <v>300-1000</v>
      </c>
      <c r="D56" s="10">
        <f t="shared" si="10"/>
        <v>940</v>
      </c>
      <c r="E56" s="10" t="str">
        <f t="shared" si="10"/>
        <v>1000-3000</v>
      </c>
      <c r="F56" s="119"/>
      <c r="G56" s="119"/>
      <c r="H56" s="121"/>
      <c r="I56" s="119"/>
      <c r="J56" s="119"/>
      <c r="K56" s="119"/>
      <c r="L56" s="119"/>
      <c r="M56" s="119"/>
      <c r="N56" s="119"/>
    </row>
    <row r="57" spans="2:14" x14ac:dyDescent="0.3">
      <c r="B57" s="35" t="str">
        <f t="shared" si="9"/>
        <v>New sensor applications</v>
      </c>
      <c r="C57" s="10" t="str">
        <f t="shared" si="10"/>
        <v>TBD</v>
      </c>
      <c r="D57" s="10" t="str">
        <f t="shared" si="10"/>
        <v>TBD</v>
      </c>
      <c r="E57" s="10" t="str">
        <f t="shared" si="10"/>
        <v>TBD</v>
      </c>
      <c r="F57" s="120"/>
      <c r="G57" s="121"/>
      <c r="H57" s="121"/>
      <c r="I57" s="119"/>
      <c r="J57" s="119"/>
      <c r="K57" s="119"/>
      <c r="L57" s="119"/>
      <c r="M57" s="119"/>
      <c r="N57" s="119"/>
    </row>
    <row r="58" spans="2:14" x14ac:dyDescent="0.3">
      <c r="B58" s="182" t="s">
        <v>27</v>
      </c>
      <c r="C58" s="183"/>
      <c r="D58" s="183"/>
      <c r="E58" s="184"/>
      <c r="F58" s="41" t="e">
        <f t="shared" ref="F58:J58" si="11">F84/F31</f>
        <v>#DIV/0!</v>
      </c>
      <c r="G58" s="41" t="e">
        <f t="shared" si="11"/>
        <v>#DIV/0!</v>
      </c>
      <c r="H58" s="41" t="e">
        <f t="shared" si="11"/>
        <v>#DIV/0!</v>
      </c>
      <c r="I58" s="41" t="e">
        <f>I84/I31</f>
        <v>#DIV/0!</v>
      </c>
      <c r="J58" s="41" t="e">
        <f t="shared" si="11"/>
        <v>#DIV/0!</v>
      </c>
      <c r="K58" s="41" t="e">
        <f t="shared" ref="K58" si="12">K84/K31</f>
        <v>#DIV/0!</v>
      </c>
      <c r="L58" s="41" t="e">
        <f t="shared" ref="L58:N58" si="13">L84/L31</f>
        <v>#DIV/0!</v>
      </c>
      <c r="M58" s="41" t="e">
        <f t="shared" si="13"/>
        <v>#DIV/0!</v>
      </c>
      <c r="N58" s="41" t="e">
        <f t="shared" si="13"/>
        <v>#DIV/0!</v>
      </c>
    </row>
    <row r="59" spans="2:14" x14ac:dyDescent="0.3">
      <c r="B59" t="s">
        <v>54</v>
      </c>
      <c r="F59" s="46" t="e">
        <f t="shared" ref="F59:J59" si="14">SUM(F79:F83)/SUM(F26:F30)</f>
        <v>#DIV/0!</v>
      </c>
      <c r="G59" s="46" t="e">
        <f t="shared" si="14"/>
        <v>#DIV/0!</v>
      </c>
      <c r="H59" s="46" t="e">
        <f t="shared" si="14"/>
        <v>#DIV/0!</v>
      </c>
      <c r="I59" s="46" t="e">
        <f t="shared" si="14"/>
        <v>#DIV/0!</v>
      </c>
      <c r="J59" s="46" t="e">
        <f t="shared" si="14"/>
        <v>#DIV/0!</v>
      </c>
      <c r="K59" s="46" t="e">
        <f t="shared" ref="K59" si="15">SUM(K79:K83)/SUM(K26:K30)</f>
        <v>#DIV/0!</v>
      </c>
      <c r="L59" s="46" t="e">
        <f t="shared" ref="L59:N59" si="16">SUM(L79:L83)/SUM(L26:L30)</f>
        <v>#DIV/0!</v>
      </c>
      <c r="M59" s="46" t="e">
        <f t="shared" si="16"/>
        <v>#DIV/0!</v>
      </c>
      <c r="N59" s="46" t="e">
        <f t="shared" si="16"/>
        <v>#DIV/0!</v>
      </c>
    </row>
    <row r="76" spans="2:14" x14ac:dyDescent="0.3">
      <c r="B76" s="1" t="s">
        <v>3</v>
      </c>
    </row>
    <row r="77" spans="2:14" ht="26" x14ac:dyDescent="0.3">
      <c r="B77" s="2" t="str">
        <f t="shared" ref="B77:E77" si="17">B24</f>
        <v>Product category</v>
      </c>
      <c r="C77" s="7" t="str">
        <f t="shared" si="17"/>
        <v># emitters/ VCSEL die</v>
      </c>
      <c r="D77" s="7" t="str">
        <f t="shared" si="17"/>
        <v>Wavelength (nm)</v>
      </c>
      <c r="E77" s="7" t="str">
        <f t="shared" si="17"/>
        <v>Power (mW)</v>
      </c>
      <c r="F77" s="9">
        <v>2020</v>
      </c>
      <c r="G77" s="9">
        <v>2021</v>
      </c>
      <c r="H77" s="9">
        <v>2022</v>
      </c>
      <c r="I77" s="9">
        <v>2023</v>
      </c>
      <c r="J77" s="9">
        <v>2024</v>
      </c>
      <c r="K77" s="9">
        <v>2025</v>
      </c>
      <c r="L77" s="9">
        <v>2026</v>
      </c>
      <c r="M77" s="9">
        <v>2027</v>
      </c>
      <c r="N77" s="9">
        <v>2028</v>
      </c>
    </row>
    <row r="78" spans="2:14" x14ac:dyDescent="0.3">
      <c r="B78" s="34" t="str">
        <f t="shared" ref="B78:E81" si="18">B52</f>
        <v>Proximity sensor</v>
      </c>
      <c r="C78" s="9" t="str">
        <f t="shared" si="18"/>
        <v>1-10</v>
      </c>
      <c r="D78" s="9">
        <f t="shared" si="18"/>
        <v>940</v>
      </c>
      <c r="E78" s="9" t="str">
        <f t="shared" si="18"/>
        <v>≤20</v>
      </c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3">
      <c r="B79" s="35" t="str">
        <f t="shared" si="18"/>
        <v>Flood illuminator</v>
      </c>
      <c r="C79" s="10" t="str">
        <f t="shared" si="18"/>
        <v>20-50</v>
      </c>
      <c r="D79" s="10">
        <f t="shared" si="18"/>
        <v>940</v>
      </c>
      <c r="E79" s="10" t="str">
        <f t="shared" si="18"/>
        <v>200-500</v>
      </c>
      <c r="F79" s="20"/>
      <c r="G79" s="20"/>
      <c r="H79" s="20"/>
      <c r="I79" s="20"/>
      <c r="J79" s="20"/>
      <c r="K79" s="20"/>
      <c r="L79" s="20"/>
      <c r="M79" s="20"/>
      <c r="N79" s="20"/>
    </row>
    <row r="80" spans="2:14" x14ac:dyDescent="0.3">
      <c r="B80" s="35" t="str">
        <f t="shared" si="18"/>
        <v>Dot projector array</v>
      </c>
      <c r="C80" s="10" t="str">
        <f t="shared" si="18"/>
        <v>50-300</v>
      </c>
      <c r="D80" s="10">
        <f t="shared" si="18"/>
        <v>940</v>
      </c>
      <c r="E80" s="10" t="str">
        <f t="shared" si="18"/>
        <v>500-1000</v>
      </c>
      <c r="F80" s="20"/>
      <c r="G80" s="20"/>
      <c r="H80" s="20"/>
      <c r="I80" s="20"/>
      <c r="J80" s="20"/>
      <c r="K80" s="20"/>
      <c r="L80" s="20"/>
      <c r="M80" s="20"/>
      <c r="N80" s="20"/>
    </row>
    <row r="81" spans="2:14" x14ac:dyDescent="0.3">
      <c r="B81" s="35" t="str">
        <f t="shared" si="18"/>
        <v>Flash illuminator LP</v>
      </c>
      <c r="C81" s="10" t="str">
        <f t="shared" si="18"/>
        <v>50-300</v>
      </c>
      <c r="D81" s="10">
        <f t="shared" si="18"/>
        <v>940</v>
      </c>
      <c r="E81" s="10" t="str">
        <f t="shared" si="18"/>
        <v>500-1000</v>
      </c>
      <c r="F81" s="20"/>
      <c r="G81" s="20"/>
      <c r="H81" s="20"/>
      <c r="I81" s="20"/>
      <c r="J81" s="20"/>
      <c r="K81" s="20"/>
      <c r="L81" s="20"/>
      <c r="M81" s="20"/>
      <c r="N81" s="20"/>
    </row>
    <row r="82" spans="2:14" x14ac:dyDescent="0.3">
      <c r="B82" s="35" t="str">
        <f t="shared" ref="B82:E82" si="19">B56</f>
        <v>Flash illuminator HP</v>
      </c>
      <c r="C82" s="10" t="str">
        <f t="shared" si="19"/>
        <v>300-1000</v>
      </c>
      <c r="D82" s="10">
        <f t="shared" si="19"/>
        <v>940</v>
      </c>
      <c r="E82" s="10" t="str">
        <f t="shared" si="19"/>
        <v>1000-3000</v>
      </c>
      <c r="F82" s="20"/>
      <c r="G82" s="20"/>
      <c r="H82" s="20"/>
      <c r="I82" s="20"/>
      <c r="J82" s="20"/>
      <c r="K82" s="20"/>
      <c r="L82" s="20"/>
      <c r="M82" s="20"/>
      <c r="N82" s="20"/>
    </row>
    <row r="83" spans="2:14" x14ac:dyDescent="0.3">
      <c r="B83" s="35" t="str">
        <f t="shared" ref="B83:E83" si="20">B57</f>
        <v>New sensor applications</v>
      </c>
      <c r="C83" s="10" t="str">
        <f t="shared" si="20"/>
        <v>TBD</v>
      </c>
      <c r="D83" s="10" t="str">
        <f t="shared" si="20"/>
        <v>TBD</v>
      </c>
      <c r="E83" s="10" t="str">
        <f t="shared" si="20"/>
        <v>TBD</v>
      </c>
      <c r="F83" s="20"/>
      <c r="G83" s="20"/>
      <c r="H83" s="20"/>
      <c r="I83" s="20"/>
      <c r="J83" s="20"/>
      <c r="K83" s="20"/>
      <c r="L83" s="20"/>
      <c r="M83" s="20"/>
      <c r="N83" s="20"/>
    </row>
    <row r="84" spans="2:14" x14ac:dyDescent="0.3">
      <c r="B84" s="179" t="s">
        <v>2</v>
      </c>
      <c r="C84" s="180"/>
      <c r="D84" s="180"/>
      <c r="E84" s="181"/>
      <c r="F84" s="13">
        <f t="shared" ref="F84:I84" si="21">SUM(F78:F83)</f>
        <v>0</v>
      </c>
      <c r="G84" s="13">
        <f t="shared" si="21"/>
        <v>0</v>
      </c>
      <c r="H84" s="13">
        <f t="shared" si="21"/>
        <v>0</v>
      </c>
      <c r="I84" s="13">
        <f t="shared" si="21"/>
        <v>0</v>
      </c>
      <c r="J84" s="13">
        <f t="shared" ref="J84:K84" si="22">SUM(J78:J83)</f>
        <v>0</v>
      </c>
      <c r="K84" s="13">
        <f t="shared" si="22"/>
        <v>0</v>
      </c>
      <c r="L84" s="13">
        <f t="shared" ref="L84:N84" si="23">SUM(L78:L83)</f>
        <v>0</v>
      </c>
      <c r="M84" s="13">
        <f t="shared" si="23"/>
        <v>0</v>
      </c>
      <c r="N84" s="13">
        <f t="shared" si="23"/>
        <v>0</v>
      </c>
    </row>
    <row r="85" spans="2:14" x14ac:dyDescent="0.3">
      <c r="F85" s="67"/>
      <c r="G85" s="67" t="e">
        <f t="shared" ref="G85:L85" si="24">G84/F84-1</f>
        <v>#DIV/0!</v>
      </c>
      <c r="H85" s="67" t="e">
        <f t="shared" si="24"/>
        <v>#DIV/0!</v>
      </c>
      <c r="I85" s="67" t="e">
        <f t="shared" si="24"/>
        <v>#DIV/0!</v>
      </c>
      <c r="J85" s="67" t="e">
        <f t="shared" si="24"/>
        <v>#DIV/0!</v>
      </c>
      <c r="K85" s="67" t="e">
        <f t="shared" si="24"/>
        <v>#DIV/0!</v>
      </c>
      <c r="L85" s="67" t="e">
        <f t="shared" si="24"/>
        <v>#DIV/0!</v>
      </c>
      <c r="M85" s="67" t="e">
        <f t="shared" ref="M85" si="25">M84/L84-1</f>
        <v>#DIV/0!</v>
      </c>
      <c r="N85" s="67" t="e">
        <f t="shared" ref="N85" si="26">N84/M84-1</f>
        <v>#DIV/0!</v>
      </c>
    </row>
    <row r="87" spans="2:14" x14ac:dyDescent="0.3">
      <c r="B87" t="s">
        <v>127</v>
      </c>
      <c r="F87" s="116">
        <f t="shared" ref="F87:N87" si="27">SUM(F78:F81)</f>
        <v>0</v>
      </c>
      <c r="G87" s="116">
        <f t="shared" si="27"/>
        <v>0</v>
      </c>
      <c r="H87" s="116">
        <f t="shared" si="27"/>
        <v>0</v>
      </c>
      <c r="I87" s="116">
        <f t="shared" si="27"/>
        <v>0</v>
      </c>
      <c r="J87" s="116">
        <f t="shared" si="27"/>
        <v>0</v>
      </c>
      <c r="K87" s="116">
        <f t="shared" si="27"/>
        <v>0</v>
      </c>
      <c r="L87" s="116">
        <f t="shared" si="27"/>
        <v>0</v>
      </c>
      <c r="M87" s="116">
        <f t="shared" si="27"/>
        <v>0</v>
      </c>
      <c r="N87" s="116">
        <f t="shared" si="27"/>
        <v>0</v>
      </c>
    </row>
    <row r="88" spans="2:14" x14ac:dyDescent="0.3">
      <c r="B88" t="s">
        <v>182</v>
      </c>
      <c r="F88" s="116">
        <f t="shared" ref="F88:N88" si="28">F82+F83</f>
        <v>0</v>
      </c>
      <c r="G88" s="116">
        <f t="shared" si="28"/>
        <v>0</v>
      </c>
      <c r="H88" s="116">
        <f t="shared" si="28"/>
        <v>0</v>
      </c>
      <c r="I88" s="116">
        <f t="shared" si="28"/>
        <v>0</v>
      </c>
      <c r="J88" s="116">
        <f t="shared" si="28"/>
        <v>0</v>
      </c>
      <c r="K88" s="116">
        <f t="shared" si="28"/>
        <v>0</v>
      </c>
      <c r="L88" s="116">
        <f t="shared" si="28"/>
        <v>0</v>
      </c>
      <c r="M88" s="116">
        <f t="shared" si="28"/>
        <v>0</v>
      </c>
      <c r="N88" s="116">
        <f t="shared" si="28"/>
        <v>0</v>
      </c>
    </row>
    <row r="89" spans="2:14" x14ac:dyDescent="0.3">
      <c r="F89" s="38"/>
      <c r="G89" s="38"/>
      <c r="H89" s="38"/>
      <c r="I89" s="38"/>
      <c r="J89" s="38"/>
      <c r="K89" s="38"/>
      <c r="L89" s="38"/>
      <c r="M89" s="38"/>
      <c r="N89" s="38"/>
    </row>
  </sheetData>
  <mergeCells count="2">
    <mergeCell ref="B84:E84"/>
    <mergeCell ref="B58:E58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O72"/>
  <sheetViews>
    <sheetView zoomScale="70" zoomScaleNormal="70" workbookViewId="0">
      <selection activeCell="O33" sqref="O33"/>
    </sheetView>
  </sheetViews>
  <sheetFormatPr defaultColWidth="9" defaultRowHeight="13" x14ac:dyDescent="0.3"/>
  <cols>
    <col min="1" max="1" width="5" customWidth="1"/>
    <col min="2" max="2" width="22.3984375" customWidth="1"/>
    <col min="3" max="3" width="13" customWidth="1"/>
    <col min="4" max="4" width="12.59765625" customWidth="1"/>
    <col min="5" max="5" width="9" customWidth="1"/>
    <col min="6" max="7" width="9" bestFit="1" customWidth="1"/>
    <col min="8" max="8" width="9.796875" customWidth="1"/>
    <col min="9" max="9" width="11.59765625" customWidth="1"/>
    <col min="10" max="11" width="12.796875" customWidth="1"/>
    <col min="12" max="14" width="11.59765625" customWidth="1"/>
  </cols>
  <sheetData>
    <row r="2" spans="2:5" ht="18.5" x14ac:dyDescent="0.45">
      <c r="B2" s="5" t="str">
        <f>Introduction!B2</f>
        <v>LightCounting Market Research</v>
      </c>
      <c r="D2" s="5"/>
      <c r="E2" s="5"/>
    </row>
    <row r="3" spans="2:5" ht="15.5" x14ac:dyDescent="0.35">
      <c r="B3" s="58" t="str">
        <f>Introduction!B3</f>
        <v>published November 29, 2023 - Sample Spreadsheet</v>
      </c>
      <c r="D3" s="4"/>
      <c r="E3" s="4"/>
    </row>
    <row r="4" spans="2:5" ht="15.5" x14ac:dyDescent="0.35">
      <c r="B4" s="6" t="str">
        <f>Introduction!B4</f>
        <v>3D Depth Sensing and Automotive LiDAR forecast</v>
      </c>
      <c r="D4" s="6"/>
      <c r="E4" s="6"/>
    </row>
    <row r="6" spans="2:5" ht="18.5" x14ac:dyDescent="0.45">
      <c r="B6" s="112" t="s">
        <v>34</v>
      </c>
      <c r="D6" s="1"/>
      <c r="E6" s="1"/>
    </row>
    <row r="23" spans="2:14" x14ac:dyDescent="0.3">
      <c r="B23" s="1" t="s">
        <v>4</v>
      </c>
    </row>
    <row r="24" spans="2:14" ht="26" x14ac:dyDescent="0.3">
      <c r="B24" s="18" t="s">
        <v>33</v>
      </c>
      <c r="C24" s="7" t="str">
        <f>'Product definitions'!C10</f>
        <v># emitters/ VCSEL die</v>
      </c>
      <c r="D24" s="7" t="str">
        <f>'Product definitions'!D10</f>
        <v>Wavelength (nm)</v>
      </c>
      <c r="E24" s="7" t="str">
        <f>'Product definitions'!E10</f>
        <v>Power (mW)</v>
      </c>
      <c r="F24" s="2">
        <v>2020</v>
      </c>
      <c r="G24" s="2">
        <v>2021</v>
      </c>
      <c r="H24" s="2">
        <v>2022</v>
      </c>
      <c r="I24" s="2">
        <v>2023</v>
      </c>
      <c r="J24" s="2">
        <v>2024</v>
      </c>
      <c r="K24" s="2">
        <v>2025</v>
      </c>
      <c r="L24" s="2">
        <v>2026</v>
      </c>
      <c r="M24" s="2">
        <v>2027</v>
      </c>
      <c r="N24" s="2">
        <v>2028</v>
      </c>
    </row>
    <row r="25" spans="2:14" ht="16.5" customHeight="1" x14ac:dyDescent="0.3">
      <c r="B25" s="52" t="s">
        <v>31</v>
      </c>
      <c r="C25" s="31" t="str">
        <f>'Product definitions'!C11</f>
        <v>1-10</v>
      </c>
      <c r="D25" s="31">
        <f>'Product definitions'!D11</f>
        <v>940</v>
      </c>
      <c r="E25" s="31" t="str">
        <f>'Product definitions'!E11</f>
        <v>≤20</v>
      </c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16.5" customHeight="1" x14ac:dyDescent="0.3">
      <c r="B26" s="53" t="s">
        <v>32</v>
      </c>
      <c r="C26" s="32" t="str">
        <f>C25</f>
        <v>1-10</v>
      </c>
      <c r="D26" s="32">
        <f t="shared" ref="D26:E26" si="0">D25</f>
        <v>940</v>
      </c>
      <c r="E26" s="32" t="str">
        <f t="shared" si="0"/>
        <v>≤20</v>
      </c>
      <c r="F26" s="48"/>
      <c r="G26" s="48"/>
      <c r="H26" s="48"/>
      <c r="I26" s="48"/>
      <c r="J26" s="48"/>
      <c r="K26" s="48"/>
      <c r="L26" s="48"/>
      <c r="M26" s="48"/>
      <c r="N26" s="48"/>
    </row>
    <row r="27" spans="2:14" x14ac:dyDescent="0.3">
      <c r="B27" s="182" t="s">
        <v>35</v>
      </c>
      <c r="C27" s="183"/>
      <c r="D27" s="183"/>
      <c r="E27" s="184"/>
      <c r="F27" s="39"/>
      <c r="G27" s="39"/>
      <c r="H27" s="39"/>
      <c r="I27" s="39"/>
      <c r="J27" s="39"/>
      <c r="K27" s="39"/>
      <c r="L27" s="39"/>
      <c r="M27" s="39"/>
      <c r="N27" s="39"/>
    </row>
    <row r="46" spans="2:15" x14ac:dyDescent="0.3">
      <c r="B46" s="1" t="s">
        <v>5</v>
      </c>
    </row>
    <row r="47" spans="2:15" ht="26" x14ac:dyDescent="0.3">
      <c r="B47" s="51" t="s">
        <v>33</v>
      </c>
      <c r="C47" s="7" t="str">
        <f t="shared" ref="C47:E48" si="1">C24</f>
        <v># emitters/ VCSEL die</v>
      </c>
      <c r="D47" s="7" t="str">
        <f t="shared" si="1"/>
        <v>Wavelength (nm)</v>
      </c>
      <c r="E47" s="7" t="str">
        <f t="shared" si="1"/>
        <v>Power (mW)</v>
      </c>
      <c r="F47" s="2">
        <v>2020</v>
      </c>
      <c r="G47" s="2">
        <v>2021</v>
      </c>
      <c r="H47" s="2">
        <v>2022</v>
      </c>
      <c r="I47" s="2">
        <v>2023</v>
      </c>
      <c r="J47" s="2">
        <v>2024</v>
      </c>
      <c r="K47" s="2">
        <v>2025</v>
      </c>
      <c r="L47" s="2">
        <v>2026</v>
      </c>
      <c r="M47" s="2">
        <v>2027</v>
      </c>
      <c r="N47" s="2">
        <v>2028</v>
      </c>
    </row>
    <row r="48" spans="2:15" x14ac:dyDescent="0.3">
      <c r="B48" s="34" t="str">
        <f>B25</f>
        <v>for 3D sensing</v>
      </c>
      <c r="C48" s="9" t="str">
        <f t="shared" si="1"/>
        <v>1-10</v>
      </c>
      <c r="D48" s="9">
        <f t="shared" si="1"/>
        <v>940</v>
      </c>
      <c r="E48" s="9" t="str">
        <f t="shared" si="1"/>
        <v>≤20</v>
      </c>
      <c r="F48" s="49"/>
      <c r="G48" s="49"/>
      <c r="H48" s="49"/>
      <c r="I48" s="49"/>
      <c r="J48" s="49"/>
      <c r="K48" s="49"/>
      <c r="L48" s="49"/>
      <c r="M48" s="49"/>
      <c r="N48" s="49"/>
      <c r="O48" s="42"/>
    </row>
    <row r="49" spans="2:14" x14ac:dyDescent="0.3">
      <c r="B49" s="47" t="str">
        <f>B26</f>
        <v>for other applications</v>
      </c>
      <c r="C49" s="14" t="str">
        <f t="shared" ref="C49:E49" si="2">C48</f>
        <v>1-10</v>
      </c>
      <c r="D49" s="14">
        <f t="shared" si="2"/>
        <v>940</v>
      </c>
      <c r="E49" s="14" t="str">
        <f t="shared" si="2"/>
        <v>≤20</v>
      </c>
      <c r="F49" s="50"/>
      <c r="G49" s="50"/>
      <c r="H49" s="50"/>
      <c r="I49" s="50"/>
      <c r="J49" s="50"/>
      <c r="K49" s="50"/>
      <c r="L49" s="50"/>
      <c r="M49" s="50"/>
      <c r="N49" s="50"/>
    </row>
    <row r="68" spans="2:14" x14ac:dyDescent="0.3">
      <c r="B68" s="1" t="s">
        <v>3</v>
      </c>
    </row>
    <row r="69" spans="2:14" ht="26" x14ac:dyDescent="0.3">
      <c r="B69" s="2" t="str">
        <f>B24</f>
        <v>Proximity sensor VCSELs</v>
      </c>
      <c r="C69" s="7" t="str">
        <f>C24</f>
        <v># emitters/ VCSEL die</v>
      </c>
      <c r="D69" s="7" t="str">
        <f>D24</f>
        <v>Wavelength (nm)</v>
      </c>
      <c r="E69" s="7" t="str">
        <f>E24</f>
        <v>Power (mW)</v>
      </c>
      <c r="F69" s="9">
        <v>2020</v>
      </c>
      <c r="G69" s="9">
        <v>2021</v>
      </c>
      <c r="H69" s="9">
        <v>2022</v>
      </c>
      <c r="I69" s="9">
        <v>2023</v>
      </c>
      <c r="J69" s="9">
        <v>2024</v>
      </c>
      <c r="K69" s="9">
        <v>2025</v>
      </c>
      <c r="L69" s="9">
        <v>2026</v>
      </c>
      <c r="M69" s="9">
        <v>2027</v>
      </c>
      <c r="N69" s="9">
        <v>2028</v>
      </c>
    </row>
    <row r="70" spans="2:14" x14ac:dyDescent="0.3">
      <c r="B70" s="34" t="str">
        <f t="shared" ref="B70:E71" si="3">B48</f>
        <v>for 3D sensing</v>
      </c>
      <c r="C70" s="9" t="str">
        <f t="shared" si="3"/>
        <v>1-10</v>
      </c>
      <c r="D70" s="9">
        <f t="shared" si="3"/>
        <v>940</v>
      </c>
      <c r="E70" s="9" t="str">
        <f t="shared" si="3"/>
        <v>≤20</v>
      </c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3">
      <c r="B71" s="35" t="str">
        <f t="shared" si="3"/>
        <v>for other applications</v>
      </c>
      <c r="C71" s="10" t="str">
        <f t="shared" si="3"/>
        <v>1-10</v>
      </c>
      <c r="D71" s="10">
        <f t="shared" si="3"/>
        <v>940</v>
      </c>
      <c r="E71" s="10" t="str">
        <f t="shared" si="3"/>
        <v>≤20</v>
      </c>
      <c r="F71" s="20"/>
      <c r="G71" s="20"/>
      <c r="H71" s="20"/>
      <c r="I71" s="20"/>
      <c r="J71" s="20"/>
      <c r="K71" s="20"/>
      <c r="L71" s="20"/>
      <c r="M71" s="20"/>
      <c r="N71" s="20"/>
    </row>
    <row r="72" spans="2:14" x14ac:dyDescent="0.3">
      <c r="B72" s="179" t="s">
        <v>2</v>
      </c>
      <c r="C72" s="180"/>
      <c r="D72" s="180"/>
      <c r="E72" s="181"/>
      <c r="F72" s="36">
        <f t="shared" ref="F72:I72" si="4">SUM(F70:F71)</f>
        <v>0</v>
      </c>
      <c r="G72" s="36">
        <f t="shared" si="4"/>
        <v>0</v>
      </c>
      <c r="H72" s="36">
        <f t="shared" si="4"/>
        <v>0</v>
      </c>
      <c r="I72" s="36">
        <f t="shared" si="4"/>
        <v>0</v>
      </c>
      <c r="J72" s="36">
        <f t="shared" ref="J72:K72" si="5">SUM(J70:J71)</f>
        <v>0</v>
      </c>
      <c r="K72" s="36">
        <f t="shared" si="5"/>
        <v>0</v>
      </c>
      <c r="L72" s="36">
        <f t="shared" ref="L72:N72" si="6">SUM(L70:L71)</f>
        <v>0</v>
      </c>
      <c r="M72" s="36">
        <f t="shared" si="6"/>
        <v>0</v>
      </c>
      <c r="N72" s="36">
        <f t="shared" si="6"/>
        <v>0</v>
      </c>
    </row>
  </sheetData>
  <mergeCells count="2">
    <mergeCell ref="B27:E27"/>
    <mergeCell ref="B72:E7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O311"/>
  <sheetViews>
    <sheetView topLeftCell="B1" zoomScale="80" zoomScaleNormal="80" workbookViewId="0">
      <selection activeCell="E14" sqref="E14"/>
    </sheetView>
  </sheetViews>
  <sheetFormatPr defaultColWidth="8.796875" defaultRowHeight="14.5" x14ac:dyDescent="0.35"/>
  <cols>
    <col min="1" max="1" width="4.8984375" style="69" customWidth="1"/>
    <col min="2" max="2" width="16.8984375" style="69" customWidth="1"/>
    <col min="3" max="3" width="13.19921875" style="69" customWidth="1"/>
    <col min="4" max="4" width="22.3984375" style="69" customWidth="1"/>
    <col min="5" max="6" width="12.09765625" style="69" customWidth="1"/>
    <col min="7" max="9" width="12.5" style="69" customWidth="1"/>
    <col min="10" max="13" width="11.69921875" style="69" customWidth="1"/>
    <col min="14" max="15" width="12.59765625" style="69" customWidth="1"/>
    <col min="16" max="16" width="8.796875" style="69"/>
    <col min="17" max="17" width="9.69921875" style="69" bestFit="1" customWidth="1"/>
    <col min="18" max="16384" width="8.796875" style="69"/>
  </cols>
  <sheetData>
    <row r="2" spans="2:2" ht="18.5" x14ac:dyDescent="0.45">
      <c r="B2" s="68" t="str">
        <f>Introduction!B2</f>
        <v>LightCounting Market Research</v>
      </c>
    </row>
    <row r="3" spans="2:2" ht="15.5" x14ac:dyDescent="0.35">
      <c r="B3" s="70" t="str">
        <f>Introduction!B3</f>
        <v>published November 29, 2023 - Sample Spreadsheet</v>
      </c>
    </row>
    <row r="4" spans="2:2" ht="15.5" x14ac:dyDescent="0.35">
      <c r="B4" s="71" t="str">
        <f>Introduction!B4</f>
        <v>3D Depth Sensing and Automotive LiDAR forecast</v>
      </c>
    </row>
    <row r="6" spans="2:2" ht="18.5" x14ac:dyDescent="0.45">
      <c r="B6" s="123" t="s">
        <v>110</v>
      </c>
    </row>
    <row r="21" spans="2:13" x14ac:dyDescent="0.35">
      <c r="B21" s="72" t="s">
        <v>66</v>
      </c>
      <c r="C21" s="73"/>
      <c r="D21" s="74"/>
      <c r="E21" s="124">
        <v>2020</v>
      </c>
      <c r="F21" s="124">
        <v>2021</v>
      </c>
      <c r="G21" s="124">
        <v>2022</v>
      </c>
      <c r="H21" s="124">
        <v>2023</v>
      </c>
      <c r="I21" s="124">
        <v>2024</v>
      </c>
      <c r="J21" s="124">
        <v>2025</v>
      </c>
      <c r="K21" s="124">
        <v>2026</v>
      </c>
      <c r="L21" s="124">
        <v>2027</v>
      </c>
      <c r="M21" s="124">
        <v>2028</v>
      </c>
    </row>
    <row r="22" spans="2:13" ht="15" thickBot="1" x14ac:dyDescent="0.4">
      <c r="B22" s="73" t="s">
        <v>133</v>
      </c>
      <c r="C22" s="73"/>
      <c r="D22" s="125" t="s">
        <v>67</v>
      </c>
      <c r="E22" s="126"/>
      <c r="F22" s="126"/>
      <c r="G22" s="126"/>
      <c r="H22" s="126"/>
      <c r="I22" s="126"/>
      <c r="J22" s="126"/>
      <c r="K22" s="126"/>
      <c r="L22" s="126"/>
      <c r="M22" s="126"/>
    </row>
    <row r="23" spans="2:13" x14ac:dyDescent="0.35">
      <c r="D23" s="127" t="s">
        <v>134</v>
      </c>
      <c r="E23" s="128"/>
      <c r="F23" s="128"/>
      <c r="G23" s="128"/>
      <c r="H23" s="128"/>
      <c r="I23" s="128"/>
      <c r="J23" s="128"/>
      <c r="K23" s="128"/>
      <c r="L23" s="128"/>
      <c r="M23" s="128"/>
    </row>
    <row r="24" spans="2:13" x14ac:dyDescent="0.35">
      <c r="D24" s="129" t="s">
        <v>135</v>
      </c>
      <c r="E24" s="76"/>
      <c r="F24" s="76"/>
      <c r="G24" s="76"/>
      <c r="H24" s="76"/>
      <c r="I24" s="76"/>
      <c r="J24" s="76"/>
      <c r="K24" s="76"/>
      <c r="L24" s="76"/>
      <c r="M24" s="76"/>
    </row>
    <row r="25" spans="2:13" x14ac:dyDescent="0.35">
      <c r="D25" s="129" t="s">
        <v>159</v>
      </c>
      <c r="E25" s="76"/>
      <c r="F25" s="76"/>
      <c r="G25" s="76"/>
      <c r="H25" s="76"/>
      <c r="I25" s="76"/>
      <c r="J25" s="76"/>
      <c r="K25" s="76"/>
      <c r="L25" s="76"/>
      <c r="M25" s="76"/>
    </row>
    <row r="26" spans="2:13" x14ac:dyDescent="0.35">
      <c r="D26" s="129" t="s">
        <v>75</v>
      </c>
      <c r="E26" s="76"/>
      <c r="F26" s="76"/>
      <c r="G26" s="76"/>
      <c r="H26" s="76"/>
      <c r="I26" s="76"/>
      <c r="J26" s="76"/>
      <c r="K26" s="76"/>
      <c r="L26" s="76"/>
      <c r="M26" s="76"/>
    </row>
    <row r="27" spans="2:13" ht="15" thickBot="1" x14ac:dyDescent="0.4">
      <c r="D27" s="130" t="s">
        <v>119</v>
      </c>
      <c r="E27" s="126"/>
      <c r="F27" s="126"/>
      <c r="G27" s="126"/>
      <c r="H27" s="126"/>
      <c r="I27" s="126"/>
      <c r="J27" s="126"/>
      <c r="K27" s="126"/>
      <c r="L27" s="126"/>
      <c r="M27" s="126"/>
    </row>
    <row r="28" spans="2:13" x14ac:dyDescent="0.35">
      <c r="D28" s="127" t="s">
        <v>136</v>
      </c>
      <c r="E28" s="131"/>
      <c r="F28" s="131"/>
      <c r="G28" s="131"/>
      <c r="H28" s="131"/>
      <c r="I28" s="131"/>
      <c r="J28" s="131"/>
      <c r="K28" s="131"/>
      <c r="L28" s="131"/>
      <c r="M28" s="131"/>
    </row>
    <row r="29" spans="2:13" x14ac:dyDescent="0.35">
      <c r="D29" s="129" t="s">
        <v>137</v>
      </c>
      <c r="E29" s="77"/>
      <c r="F29" s="77"/>
      <c r="G29" s="77"/>
      <c r="H29" s="77"/>
      <c r="I29" s="77"/>
      <c r="J29" s="77"/>
      <c r="K29" s="77"/>
      <c r="L29" s="77"/>
      <c r="M29" s="77"/>
    </row>
    <row r="30" spans="2:13" x14ac:dyDescent="0.35">
      <c r="D30" s="129" t="str">
        <f>D25</f>
        <v>Light Vehicles (all other)</v>
      </c>
      <c r="E30" s="77"/>
      <c r="F30" s="77"/>
      <c r="G30" s="77"/>
      <c r="H30" s="77"/>
      <c r="I30" s="77"/>
      <c r="J30" s="77"/>
      <c r="K30" s="77"/>
      <c r="L30" s="77"/>
      <c r="M30" s="77"/>
    </row>
    <row r="31" spans="2:13" x14ac:dyDescent="0.35">
      <c r="D31" s="129" t="str">
        <f>D26</f>
        <v>Robotic Taxis</v>
      </c>
      <c r="E31" s="77"/>
      <c r="F31" s="77"/>
      <c r="G31" s="77"/>
      <c r="H31" s="77"/>
      <c r="I31" s="77"/>
      <c r="J31" s="77"/>
      <c r="K31" s="77"/>
      <c r="L31" s="77"/>
      <c r="M31" s="77"/>
    </row>
    <row r="32" spans="2:13" ht="15" thickBot="1" x14ac:dyDescent="0.4">
      <c r="D32" s="130" t="str">
        <f>D27</f>
        <v>Autonomous Trucks</v>
      </c>
      <c r="E32" s="132"/>
      <c r="F32" s="132"/>
      <c r="G32" s="132"/>
      <c r="H32" s="132"/>
      <c r="I32" s="132"/>
      <c r="J32" s="132"/>
      <c r="K32" s="132"/>
      <c r="L32" s="132"/>
      <c r="M32" s="132"/>
    </row>
    <row r="33" spans="2:14" x14ac:dyDescent="0.35">
      <c r="D33" s="133" t="s">
        <v>138</v>
      </c>
      <c r="E33" s="128"/>
      <c r="F33" s="128"/>
      <c r="G33" s="128"/>
      <c r="H33" s="128"/>
      <c r="I33" s="128"/>
      <c r="J33" s="128"/>
      <c r="K33" s="128"/>
      <c r="L33" s="128"/>
      <c r="M33" s="128"/>
    </row>
    <row r="34" spans="2:14" x14ac:dyDescent="0.35">
      <c r="D34" s="134" t="s">
        <v>139</v>
      </c>
      <c r="N34" s="78"/>
    </row>
    <row r="36" spans="2:14" ht="15.5" x14ac:dyDescent="0.35">
      <c r="B36" s="79" t="s">
        <v>68</v>
      </c>
    </row>
    <row r="51" spans="2:14" x14ac:dyDescent="0.35">
      <c r="C51" s="73"/>
      <c r="D51" s="80"/>
      <c r="E51" s="124">
        <v>2020</v>
      </c>
      <c r="F51" s="124">
        <v>2021</v>
      </c>
      <c r="G51" s="124">
        <v>2022</v>
      </c>
      <c r="H51" s="124">
        <v>2023</v>
      </c>
      <c r="I51" s="124">
        <v>2024</v>
      </c>
      <c r="J51" s="124">
        <v>2025</v>
      </c>
      <c r="K51" s="124">
        <v>2026</v>
      </c>
      <c r="L51" s="124">
        <v>2027</v>
      </c>
      <c r="M51" s="124">
        <v>2028</v>
      </c>
    </row>
    <row r="52" spans="2:14" x14ac:dyDescent="0.35">
      <c r="C52" s="135" t="s">
        <v>140</v>
      </c>
      <c r="D52" s="136"/>
      <c r="E52" s="82"/>
      <c r="F52" s="82"/>
      <c r="G52" s="82"/>
      <c r="H52" s="82"/>
      <c r="I52" s="82"/>
      <c r="J52" s="82"/>
      <c r="K52" s="82"/>
      <c r="L52" s="82"/>
      <c r="M52" s="82"/>
      <c r="N52" s="73" t="s">
        <v>137</v>
      </c>
    </row>
    <row r="53" spans="2:14" s="137" customFormat="1" x14ac:dyDescent="0.35">
      <c r="C53" s="138" t="s">
        <v>141</v>
      </c>
      <c r="D53" s="139"/>
      <c r="E53" s="140"/>
      <c r="F53" s="140"/>
      <c r="G53" s="140"/>
      <c r="H53" s="140"/>
      <c r="I53" s="140"/>
      <c r="J53" s="140"/>
      <c r="K53" s="140"/>
      <c r="L53" s="140"/>
      <c r="M53" s="140"/>
      <c r="N53" s="141" t="s">
        <v>142</v>
      </c>
    </row>
    <row r="54" spans="2:14" x14ac:dyDescent="0.35">
      <c r="C54" s="135" t="s">
        <v>143</v>
      </c>
      <c r="E54" s="82"/>
      <c r="F54" s="82"/>
      <c r="G54" s="82"/>
      <c r="H54" s="140"/>
      <c r="I54" s="140"/>
      <c r="J54" s="140"/>
      <c r="K54" s="140"/>
      <c r="L54" s="140"/>
      <c r="M54" s="82"/>
      <c r="N54" s="73" t="s">
        <v>144</v>
      </c>
    </row>
    <row r="55" spans="2:14" x14ac:dyDescent="0.35">
      <c r="C55" s="135" t="s">
        <v>145</v>
      </c>
      <c r="D55" s="136"/>
      <c r="E55" s="82"/>
      <c r="F55" s="82"/>
      <c r="G55" s="82"/>
      <c r="H55" s="140"/>
      <c r="I55" s="140"/>
      <c r="J55" s="140"/>
      <c r="K55" s="140"/>
      <c r="L55" s="140"/>
      <c r="M55" s="82"/>
      <c r="N55" s="73" t="s">
        <v>146</v>
      </c>
    </row>
    <row r="56" spans="2:14" ht="15" thickBot="1" x14ac:dyDescent="0.4">
      <c r="B56" s="73"/>
      <c r="C56" s="142" t="s">
        <v>69</v>
      </c>
      <c r="D56" s="143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2:14" ht="15" thickTop="1" x14ac:dyDescent="0.35">
      <c r="B57" s="73"/>
      <c r="C57" s="135" t="s">
        <v>147</v>
      </c>
      <c r="D57" s="136"/>
      <c r="E57" s="84"/>
      <c r="F57" s="84"/>
      <c r="G57" s="84"/>
      <c r="H57" s="84"/>
      <c r="I57" s="84"/>
      <c r="J57" s="84"/>
      <c r="K57" s="84"/>
      <c r="L57" s="84"/>
      <c r="M57" s="84"/>
    </row>
    <row r="58" spans="2:14" x14ac:dyDescent="0.35">
      <c r="B58" s="73"/>
      <c r="C58" s="135" t="s">
        <v>148</v>
      </c>
      <c r="D58" s="136"/>
      <c r="E58" s="84"/>
      <c r="F58" s="84"/>
      <c r="G58" s="84"/>
      <c r="H58" s="84"/>
      <c r="I58" s="84"/>
      <c r="J58" s="84"/>
      <c r="K58" s="84"/>
      <c r="L58" s="84"/>
      <c r="M58" s="84"/>
    </row>
    <row r="59" spans="2:14" x14ac:dyDescent="0.35">
      <c r="B59" s="73"/>
      <c r="C59" s="135" t="s">
        <v>149</v>
      </c>
      <c r="D59" s="136"/>
      <c r="E59" s="84"/>
      <c r="F59" s="84"/>
      <c r="G59" s="84"/>
      <c r="H59" s="84"/>
      <c r="I59" s="84"/>
      <c r="J59" s="84"/>
      <c r="K59" s="84"/>
      <c r="L59" s="84"/>
      <c r="M59" s="84"/>
    </row>
    <row r="60" spans="2:14" ht="15" thickBot="1" x14ac:dyDescent="0.4">
      <c r="B60" s="73"/>
      <c r="C60" s="144" t="s">
        <v>150</v>
      </c>
      <c r="D60" s="145"/>
      <c r="E60" s="146"/>
      <c r="F60" s="146"/>
      <c r="G60" s="146"/>
      <c r="H60" s="146"/>
      <c r="I60" s="146"/>
      <c r="J60" s="146"/>
      <c r="K60" s="146"/>
      <c r="L60" s="146"/>
      <c r="M60" s="146"/>
    </row>
    <row r="61" spans="2:14" ht="15" thickTop="1" x14ac:dyDescent="0.35">
      <c r="B61" s="73"/>
      <c r="C61" s="147" t="s">
        <v>151</v>
      </c>
      <c r="D61" s="148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2:14" x14ac:dyDescent="0.35">
      <c r="B62" s="73"/>
      <c r="C62" s="135" t="s">
        <v>152</v>
      </c>
      <c r="D62" s="136"/>
      <c r="E62" s="83"/>
      <c r="F62" s="83"/>
      <c r="G62" s="83"/>
      <c r="H62" s="83"/>
      <c r="I62" s="83"/>
      <c r="J62" s="83"/>
      <c r="K62" s="83"/>
      <c r="L62" s="83"/>
      <c r="M62" s="83"/>
    </row>
    <row r="63" spans="2:14" x14ac:dyDescent="0.35">
      <c r="B63" s="73"/>
      <c r="C63" s="135" t="s">
        <v>153</v>
      </c>
      <c r="D63" s="136"/>
      <c r="E63" s="83"/>
      <c r="F63" s="83"/>
      <c r="G63" s="83"/>
      <c r="H63" s="83"/>
      <c r="I63" s="83"/>
      <c r="J63" s="83"/>
      <c r="K63" s="83"/>
      <c r="L63" s="83"/>
      <c r="M63" s="83"/>
    </row>
    <row r="64" spans="2:14" x14ac:dyDescent="0.35">
      <c r="B64" s="73"/>
      <c r="C64" s="135" t="s">
        <v>154</v>
      </c>
      <c r="D64" s="136"/>
      <c r="E64" s="83"/>
      <c r="F64" s="83"/>
      <c r="G64" s="83"/>
      <c r="H64" s="83"/>
      <c r="I64" s="83"/>
      <c r="J64" s="83"/>
      <c r="K64" s="83"/>
      <c r="L64" s="83"/>
      <c r="M64" s="83"/>
    </row>
    <row r="65" spans="2:13" ht="15" thickBot="1" x14ac:dyDescent="0.4">
      <c r="B65" s="73"/>
      <c r="C65" s="142" t="s">
        <v>70</v>
      </c>
      <c r="D65" s="150"/>
      <c r="E65" s="151"/>
      <c r="F65" s="151"/>
      <c r="G65" s="151"/>
      <c r="H65" s="151"/>
      <c r="I65" s="151"/>
      <c r="J65" s="151"/>
      <c r="K65" s="151"/>
      <c r="L65" s="151"/>
      <c r="M65" s="151"/>
    </row>
    <row r="66" spans="2:13" ht="15" thickTop="1" x14ac:dyDescent="0.35">
      <c r="B66" s="73"/>
      <c r="C66" s="73"/>
      <c r="D66" s="80"/>
      <c r="E66" s="118"/>
      <c r="F66" s="118"/>
      <c r="G66" s="118"/>
      <c r="H66" s="118"/>
      <c r="I66" s="118"/>
      <c r="J66" s="118"/>
      <c r="K66" s="118"/>
      <c r="L66" s="118"/>
      <c r="M66" s="118"/>
    </row>
    <row r="67" spans="2:13" ht="15.5" x14ac:dyDescent="0.35">
      <c r="B67" s="79" t="s">
        <v>71</v>
      </c>
      <c r="E67" s="165"/>
      <c r="F67" s="165"/>
      <c r="G67" s="165"/>
      <c r="H67" s="165"/>
      <c r="I67" s="165"/>
      <c r="J67" s="165"/>
      <c r="K67" s="165"/>
      <c r="L67" s="165"/>
      <c r="M67" s="165"/>
    </row>
    <row r="68" spans="2:13" x14ac:dyDescent="0.35">
      <c r="B68" s="73" t="s">
        <v>133</v>
      </c>
    </row>
    <row r="69" spans="2:13" ht="15.5" x14ac:dyDescent="0.35">
      <c r="B69" s="79"/>
    </row>
    <row r="70" spans="2:13" ht="15.5" x14ac:dyDescent="0.35">
      <c r="B70" s="79"/>
    </row>
    <row r="71" spans="2:13" ht="15.5" x14ac:dyDescent="0.35">
      <c r="B71" s="79"/>
    </row>
    <row r="72" spans="2:13" ht="15.5" x14ac:dyDescent="0.35">
      <c r="B72" s="79"/>
    </row>
    <row r="73" spans="2:13" ht="15.5" x14ac:dyDescent="0.35">
      <c r="B73" s="79"/>
    </row>
    <row r="74" spans="2:13" ht="15.5" x14ac:dyDescent="0.35">
      <c r="B74" s="79"/>
    </row>
    <row r="75" spans="2:13" ht="15.5" x14ac:dyDescent="0.35">
      <c r="B75" s="79"/>
    </row>
    <row r="76" spans="2:13" ht="15.5" x14ac:dyDescent="0.35">
      <c r="B76" s="79"/>
    </row>
    <row r="77" spans="2:13" ht="15.5" x14ac:dyDescent="0.35">
      <c r="B77" s="79"/>
    </row>
    <row r="78" spans="2:13" ht="15.5" x14ac:dyDescent="0.35">
      <c r="B78" s="79"/>
    </row>
    <row r="79" spans="2:13" ht="15.5" x14ac:dyDescent="0.35">
      <c r="B79" s="79"/>
    </row>
    <row r="80" spans="2:13" ht="15.5" x14ac:dyDescent="0.35">
      <c r="B80" s="79"/>
    </row>
    <row r="81" spans="2:15" ht="15.5" x14ac:dyDescent="0.35">
      <c r="B81" s="79"/>
    </row>
    <row r="82" spans="2:15" x14ac:dyDescent="0.35">
      <c r="B82" s="72" t="s">
        <v>72</v>
      </c>
      <c r="E82" s="124">
        <v>2020</v>
      </c>
      <c r="F82" s="124">
        <v>2021</v>
      </c>
      <c r="G82" s="124">
        <v>2022</v>
      </c>
      <c r="H82" s="124">
        <v>2023</v>
      </c>
      <c r="I82" s="124">
        <v>2024</v>
      </c>
      <c r="J82" s="124">
        <v>2025</v>
      </c>
      <c r="K82" s="124">
        <v>2026</v>
      </c>
      <c r="L82" s="124">
        <v>2027</v>
      </c>
      <c r="M82" s="124">
        <v>2028</v>
      </c>
    </row>
    <row r="83" spans="2:15" s="137" customFormat="1" x14ac:dyDescent="0.35">
      <c r="B83" s="86" t="s">
        <v>170</v>
      </c>
      <c r="C83" s="87"/>
      <c r="D83" s="88"/>
      <c r="E83" s="152"/>
      <c r="F83" s="152"/>
      <c r="G83" s="152"/>
      <c r="H83" s="152"/>
      <c r="I83" s="152"/>
      <c r="J83" s="152"/>
      <c r="K83" s="152"/>
      <c r="L83" s="152"/>
      <c r="M83" s="152"/>
      <c r="N83" s="141" t="s">
        <v>155</v>
      </c>
      <c r="O83" s="69"/>
    </row>
    <row r="84" spans="2:15" x14ac:dyDescent="0.35">
      <c r="B84" s="90" t="s">
        <v>172</v>
      </c>
      <c r="C84" s="91"/>
      <c r="D84" s="92"/>
      <c r="E84" s="89"/>
      <c r="F84" s="89"/>
      <c r="G84" s="89"/>
      <c r="H84" s="89"/>
      <c r="I84" s="89"/>
      <c r="J84" s="89"/>
      <c r="K84" s="89"/>
      <c r="L84" s="89"/>
      <c r="M84" s="89"/>
      <c r="N84" s="73" t="s">
        <v>156</v>
      </c>
    </row>
    <row r="85" spans="2:15" x14ac:dyDescent="0.35">
      <c r="B85" s="90" t="s">
        <v>174</v>
      </c>
      <c r="C85" s="91"/>
      <c r="D85" s="92"/>
      <c r="E85" s="89"/>
      <c r="F85" s="89"/>
      <c r="G85" s="89"/>
      <c r="H85" s="89"/>
      <c r="I85" s="89"/>
      <c r="J85" s="89"/>
      <c r="K85" s="89"/>
      <c r="L85" s="89"/>
      <c r="M85" s="89"/>
      <c r="N85" s="73" t="s">
        <v>157</v>
      </c>
    </row>
    <row r="86" spans="2:15" x14ac:dyDescent="0.35">
      <c r="B86" s="90" t="s">
        <v>176</v>
      </c>
      <c r="C86" s="91"/>
      <c r="D86" s="92"/>
      <c r="E86" s="89"/>
      <c r="F86" s="89"/>
      <c r="G86" s="89"/>
      <c r="H86" s="89"/>
      <c r="I86" s="89"/>
      <c r="J86" s="89"/>
      <c r="K86" s="89"/>
      <c r="L86" s="89"/>
      <c r="M86" s="89"/>
      <c r="N86" s="73" t="s">
        <v>98</v>
      </c>
    </row>
    <row r="87" spans="2:15" x14ac:dyDescent="0.35">
      <c r="B87" s="90" t="s">
        <v>179</v>
      </c>
      <c r="C87" s="153"/>
      <c r="D87" s="154"/>
      <c r="E87" s="89"/>
      <c r="F87" s="89"/>
      <c r="G87" s="89"/>
      <c r="H87" s="89"/>
      <c r="I87" s="89"/>
      <c r="J87" s="89"/>
      <c r="K87" s="89"/>
      <c r="L87" s="89"/>
      <c r="M87" s="89"/>
      <c r="N87" s="73" t="s">
        <v>158</v>
      </c>
    </row>
    <row r="88" spans="2:15" x14ac:dyDescent="0.35">
      <c r="B88" s="81" t="s">
        <v>2</v>
      </c>
      <c r="C88" s="93"/>
      <c r="D88" s="94"/>
      <c r="E88" s="95"/>
      <c r="F88" s="95"/>
      <c r="G88" s="95"/>
      <c r="H88" s="95"/>
      <c r="I88" s="95"/>
      <c r="J88" s="95"/>
      <c r="K88" s="95"/>
      <c r="L88" s="95"/>
      <c r="M88" s="95"/>
    </row>
    <row r="89" spans="2:15" x14ac:dyDescent="0.35">
      <c r="H89" s="155"/>
    </row>
    <row r="90" spans="2:15" x14ac:dyDescent="0.35">
      <c r="B90" s="72" t="s">
        <v>73</v>
      </c>
      <c r="E90" s="85">
        <v>2020</v>
      </c>
      <c r="F90" s="85">
        <v>2021</v>
      </c>
      <c r="G90" s="85">
        <v>2022</v>
      </c>
      <c r="H90" s="85">
        <v>2023</v>
      </c>
      <c r="I90" s="85">
        <v>2024</v>
      </c>
      <c r="J90" s="85">
        <v>2025</v>
      </c>
      <c r="K90" s="85">
        <v>2026</v>
      </c>
      <c r="L90" s="85">
        <v>2027</v>
      </c>
      <c r="M90" s="85">
        <v>2028</v>
      </c>
    </row>
    <row r="91" spans="2:15" x14ac:dyDescent="0.35">
      <c r="B91" s="86" t="str">
        <f t="shared" ref="B91:B96" si="0">B83</f>
        <v>Corner/side (SR)</v>
      </c>
      <c r="C91" s="87"/>
      <c r="D91" s="88"/>
      <c r="E91" s="96"/>
      <c r="F91" s="96"/>
      <c r="G91" s="96"/>
      <c r="H91" s="96"/>
      <c r="I91" s="96"/>
      <c r="J91" s="96"/>
      <c r="K91" s="96"/>
      <c r="L91" s="96"/>
      <c r="M91" s="96"/>
    </row>
    <row r="92" spans="2:15" x14ac:dyDescent="0.35">
      <c r="B92" s="90" t="str">
        <f t="shared" si="0"/>
        <v>Forward facing (LR)</v>
      </c>
      <c r="C92" s="91"/>
      <c r="D92" s="92"/>
      <c r="E92" s="96"/>
      <c r="F92" s="96"/>
      <c r="G92" s="96"/>
      <c r="H92" s="96"/>
      <c r="I92" s="96"/>
      <c r="J92" s="96"/>
      <c r="K92" s="96"/>
      <c r="L92" s="96"/>
      <c r="M92" s="96"/>
    </row>
    <row r="93" spans="2:15" x14ac:dyDescent="0.35">
      <c r="B93" s="90" t="str">
        <f t="shared" si="0"/>
        <v>Forward facing (Ultra LR)</v>
      </c>
      <c r="C93" s="91"/>
      <c r="D93" s="92"/>
      <c r="E93" s="96"/>
      <c r="F93" s="96"/>
      <c r="G93" s="96"/>
      <c r="H93" s="96"/>
      <c r="I93" s="96"/>
      <c r="J93" s="96"/>
      <c r="K93" s="96"/>
      <c r="L93" s="96"/>
      <c r="M93" s="96"/>
    </row>
    <row r="94" spans="2:15" x14ac:dyDescent="0.35">
      <c r="B94" s="90" t="str">
        <f t="shared" si="0"/>
        <v xml:space="preserve">360° </v>
      </c>
      <c r="C94" s="91"/>
      <c r="D94" s="92"/>
      <c r="E94" s="96"/>
      <c r="F94" s="96"/>
      <c r="G94" s="96"/>
      <c r="H94" s="96"/>
      <c r="I94" s="96"/>
      <c r="J94" s="96"/>
      <c r="K94" s="96"/>
      <c r="L94" s="96"/>
      <c r="M94" s="96"/>
    </row>
    <row r="95" spans="2:15" x14ac:dyDescent="0.35">
      <c r="B95" s="156" t="str">
        <f t="shared" si="0"/>
        <v xml:space="preserve">Next gen </v>
      </c>
      <c r="C95" s="153"/>
      <c r="D95" s="154"/>
      <c r="E95" s="96"/>
      <c r="F95" s="96"/>
      <c r="G95" s="96"/>
      <c r="H95" s="96"/>
      <c r="I95" s="96"/>
      <c r="J95" s="96"/>
      <c r="K95" s="96"/>
      <c r="L95" s="96"/>
      <c r="M95" s="96"/>
    </row>
    <row r="96" spans="2:15" x14ac:dyDescent="0.35">
      <c r="B96" s="81" t="str">
        <f t="shared" si="0"/>
        <v>Total</v>
      </c>
      <c r="C96" s="93"/>
      <c r="D96" s="94"/>
      <c r="E96" s="97" t="e">
        <f t="shared" ref="E96:M96" si="1">E104*10^6/E88</f>
        <v>#DIV/0!</v>
      </c>
      <c r="F96" s="97" t="e">
        <f t="shared" si="1"/>
        <v>#DIV/0!</v>
      </c>
      <c r="G96" s="97" t="e">
        <f t="shared" si="1"/>
        <v>#DIV/0!</v>
      </c>
      <c r="H96" s="97" t="e">
        <f t="shared" si="1"/>
        <v>#DIV/0!</v>
      </c>
      <c r="I96" s="97" t="e">
        <f t="shared" si="1"/>
        <v>#DIV/0!</v>
      </c>
      <c r="J96" s="97" t="e">
        <f t="shared" si="1"/>
        <v>#DIV/0!</v>
      </c>
      <c r="K96" s="97" t="e">
        <f t="shared" si="1"/>
        <v>#DIV/0!</v>
      </c>
      <c r="L96" s="97" t="e">
        <f t="shared" si="1"/>
        <v>#DIV/0!</v>
      </c>
      <c r="M96" s="97" t="e">
        <f t="shared" si="1"/>
        <v>#DIV/0!</v>
      </c>
    </row>
    <row r="98" spans="2:13" x14ac:dyDescent="0.35">
      <c r="B98" s="72" t="s">
        <v>74</v>
      </c>
      <c r="E98" s="85">
        <v>2020</v>
      </c>
      <c r="F98" s="85">
        <v>2021</v>
      </c>
      <c r="G98" s="85">
        <v>2022</v>
      </c>
      <c r="H98" s="85">
        <v>2023</v>
      </c>
      <c r="I98" s="85">
        <v>2024</v>
      </c>
      <c r="J98" s="85">
        <v>2025</v>
      </c>
      <c r="K98" s="85">
        <v>2026</v>
      </c>
      <c r="L98" s="85">
        <v>2027</v>
      </c>
      <c r="M98" s="85">
        <v>2028</v>
      </c>
    </row>
    <row r="99" spans="2:13" x14ac:dyDescent="0.35">
      <c r="B99" s="86" t="str">
        <f t="shared" ref="B99:B104" si="2">B83</f>
        <v>Corner/side (SR)</v>
      </c>
      <c r="C99" s="87"/>
      <c r="D99" s="88"/>
      <c r="E99" s="157"/>
      <c r="F99" s="157"/>
      <c r="G99" s="157"/>
      <c r="H99" s="157"/>
      <c r="I99" s="157"/>
      <c r="J99" s="157"/>
      <c r="K99" s="157"/>
      <c r="L99" s="157"/>
      <c r="M99" s="157"/>
    </row>
    <row r="100" spans="2:13" x14ac:dyDescent="0.35">
      <c r="B100" s="90" t="str">
        <f t="shared" si="2"/>
        <v>Forward facing (LR)</v>
      </c>
      <c r="C100" s="91"/>
      <c r="D100" s="92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2:13" x14ac:dyDescent="0.35">
      <c r="B101" s="90" t="str">
        <f t="shared" si="2"/>
        <v>Forward facing (Ultra LR)</v>
      </c>
      <c r="C101" s="91"/>
      <c r="D101" s="92"/>
      <c r="E101" s="157"/>
      <c r="F101" s="157"/>
      <c r="G101" s="157"/>
      <c r="H101" s="157"/>
      <c r="I101" s="157"/>
      <c r="J101" s="157"/>
      <c r="K101" s="157"/>
      <c r="L101" s="157"/>
      <c r="M101" s="157"/>
    </row>
    <row r="102" spans="2:13" x14ac:dyDescent="0.35">
      <c r="B102" s="90" t="str">
        <f t="shared" si="2"/>
        <v xml:space="preserve">360° </v>
      </c>
      <c r="C102" s="91"/>
      <c r="D102" s="92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2:13" x14ac:dyDescent="0.35">
      <c r="B103" s="156" t="str">
        <f t="shared" si="2"/>
        <v xml:space="preserve">Next gen </v>
      </c>
      <c r="C103" s="153"/>
      <c r="D103" s="154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2:13" x14ac:dyDescent="0.35">
      <c r="B104" s="81" t="str">
        <f t="shared" si="2"/>
        <v>Total</v>
      </c>
      <c r="C104" s="93"/>
      <c r="D104" s="94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2:13" x14ac:dyDescent="0.3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2:13" x14ac:dyDescent="0.3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2:13" x14ac:dyDescent="0.35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2:13" x14ac:dyDescent="0.35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2:13" x14ac:dyDescent="0.35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2:13" x14ac:dyDescent="0.3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13" x14ac:dyDescent="0.3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2:13" x14ac:dyDescent="0.3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2:13" x14ac:dyDescent="0.3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2:13" x14ac:dyDescent="0.3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2:13" x14ac:dyDescent="0.3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2:13" x14ac:dyDescent="0.3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2:13" x14ac:dyDescent="0.3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2:13" x14ac:dyDescent="0.3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2:13" x14ac:dyDescent="0.3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2:13" x14ac:dyDescent="0.3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2:13" x14ac:dyDescent="0.3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2:13" x14ac:dyDescent="0.3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2:13" x14ac:dyDescent="0.3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2:13" x14ac:dyDescent="0.3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2:13" x14ac:dyDescent="0.3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2:13" x14ac:dyDescent="0.3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2:13" x14ac:dyDescent="0.3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2:13" x14ac:dyDescent="0.3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2:13" x14ac:dyDescent="0.3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2:13" x14ac:dyDescent="0.3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2:13" x14ac:dyDescent="0.3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2:13" x14ac:dyDescent="0.3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2:13" x14ac:dyDescent="0.3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2:13" x14ac:dyDescent="0.3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2:13" x14ac:dyDescent="0.3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2:13" x14ac:dyDescent="0.3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2:13" x14ac:dyDescent="0.3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2:13" x14ac:dyDescent="0.3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2:13" x14ac:dyDescent="0.3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2:13" x14ac:dyDescent="0.3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2:13" x14ac:dyDescent="0.3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2:13" x14ac:dyDescent="0.3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2:13" x14ac:dyDescent="0.3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2:13" x14ac:dyDescent="0.3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2:13" x14ac:dyDescent="0.3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</row>
    <row r="146" spans="2:13" x14ac:dyDescent="0.3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</row>
    <row r="147" spans="2:13" x14ac:dyDescent="0.3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</row>
    <row r="148" spans="2:13" x14ac:dyDescent="0.3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</row>
    <row r="149" spans="2:13" x14ac:dyDescent="0.3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2:13" x14ac:dyDescent="0.3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</row>
    <row r="151" spans="2:13" x14ac:dyDescent="0.3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2:13" x14ac:dyDescent="0.3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2:13" x14ac:dyDescent="0.3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2:13" x14ac:dyDescent="0.3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2:13" x14ac:dyDescent="0.3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2:13" x14ac:dyDescent="0.3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2:13" x14ac:dyDescent="0.3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2:13" x14ac:dyDescent="0.3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2:13" x14ac:dyDescent="0.3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2:13" x14ac:dyDescent="0.3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2:13" x14ac:dyDescent="0.3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2:13" x14ac:dyDescent="0.35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2:13" x14ac:dyDescent="0.35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</row>
    <row r="164" spans="2:13" x14ac:dyDescent="0.35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2:13" x14ac:dyDescent="0.35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</row>
    <row r="166" spans="2:13" x14ac:dyDescent="0.35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2:13" x14ac:dyDescent="0.35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</row>
    <row r="168" spans="2:13" x14ac:dyDescent="0.35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2:13" x14ac:dyDescent="0.35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2:13" x14ac:dyDescent="0.35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2:13" x14ac:dyDescent="0.35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2:13" x14ac:dyDescent="0.35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2:13" x14ac:dyDescent="0.35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2:13" x14ac:dyDescent="0.35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2:13" x14ac:dyDescent="0.3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2:13" x14ac:dyDescent="0.35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2:13" x14ac:dyDescent="0.35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2:13" x14ac:dyDescent="0.35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2:13" x14ac:dyDescent="0.35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2:13" x14ac:dyDescent="0.35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2:13" x14ac:dyDescent="0.35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2:13" x14ac:dyDescent="0.35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2:13" x14ac:dyDescent="0.35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2:13" x14ac:dyDescent="0.35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2:13" x14ac:dyDescent="0.35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2:13" x14ac:dyDescent="0.35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2:13" x14ac:dyDescent="0.35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2:13" x14ac:dyDescent="0.35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2:13" x14ac:dyDescent="0.35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2:13" x14ac:dyDescent="0.35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2:13" x14ac:dyDescent="0.35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2:13" x14ac:dyDescent="0.35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2:13" x14ac:dyDescent="0.35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2:13" x14ac:dyDescent="0.35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2:13" x14ac:dyDescent="0.35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2:13" x14ac:dyDescent="0.35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2:13" x14ac:dyDescent="0.35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2:13" x14ac:dyDescent="0.35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2:13" x14ac:dyDescent="0.35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2:13" x14ac:dyDescent="0.35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2:13" x14ac:dyDescent="0.35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</row>
    <row r="202" spans="2:13" x14ac:dyDescent="0.35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</row>
    <row r="203" spans="2:13" x14ac:dyDescent="0.35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2:13" x14ac:dyDescent="0.35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2:13" x14ac:dyDescent="0.35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2:13" x14ac:dyDescent="0.35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2:13" x14ac:dyDescent="0.35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2:13" x14ac:dyDescent="0.35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2:13" x14ac:dyDescent="0.35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</row>
    <row r="210" spans="2:13" x14ac:dyDescent="0.35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</row>
    <row r="211" spans="2:13" x14ac:dyDescent="0.35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2:13" x14ac:dyDescent="0.35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2:13" x14ac:dyDescent="0.35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2:13" x14ac:dyDescent="0.35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</row>
    <row r="215" spans="2:13" x14ac:dyDescent="0.35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</row>
    <row r="216" spans="2:13" x14ac:dyDescent="0.35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</row>
    <row r="217" spans="2:13" x14ac:dyDescent="0.3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</row>
    <row r="218" spans="2:13" x14ac:dyDescent="0.35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</row>
    <row r="219" spans="2:13" x14ac:dyDescent="0.35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</row>
    <row r="220" spans="2:13" x14ac:dyDescent="0.35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</row>
    <row r="221" spans="2:13" x14ac:dyDescent="0.35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</row>
    <row r="222" spans="2:13" x14ac:dyDescent="0.35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</row>
    <row r="223" spans="2:13" x14ac:dyDescent="0.35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</row>
    <row r="224" spans="2:13" x14ac:dyDescent="0.35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</row>
    <row r="225" spans="2:13" x14ac:dyDescent="0.3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2:13" x14ac:dyDescent="0.35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2:13" x14ac:dyDescent="0.35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2:13" x14ac:dyDescent="0.35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2:13" x14ac:dyDescent="0.35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2:13" x14ac:dyDescent="0.35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2:13" x14ac:dyDescent="0.35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2:13" x14ac:dyDescent="0.35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2:13" x14ac:dyDescent="0.35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2:13" x14ac:dyDescent="0.35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2:13" x14ac:dyDescent="0.35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2:13" x14ac:dyDescent="0.35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2:13" x14ac:dyDescent="0.35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2:13" x14ac:dyDescent="0.35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2:13" x14ac:dyDescent="0.35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2:13" x14ac:dyDescent="0.35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2:13" x14ac:dyDescent="0.35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2:13" x14ac:dyDescent="0.35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2:13" x14ac:dyDescent="0.35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2:13" x14ac:dyDescent="0.35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2:13" x14ac:dyDescent="0.35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2:13" x14ac:dyDescent="0.35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2:13" x14ac:dyDescent="0.35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  <row r="248" spans="2:13" x14ac:dyDescent="0.35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2:13" x14ac:dyDescent="0.35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</row>
    <row r="250" spans="2:13" x14ac:dyDescent="0.35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</row>
    <row r="251" spans="2:13" x14ac:dyDescent="0.35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</row>
    <row r="252" spans="2:13" x14ac:dyDescent="0.35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</row>
    <row r="253" spans="2:13" x14ac:dyDescent="0.35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</row>
    <row r="254" spans="2:13" x14ac:dyDescent="0.35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</row>
    <row r="255" spans="2:13" x14ac:dyDescent="0.35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</row>
    <row r="256" spans="2:13" x14ac:dyDescent="0.35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2:13" x14ac:dyDescent="0.35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</row>
    <row r="258" spans="2:13" x14ac:dyDescent="0.35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</row>
    <row r="259" spans="2:13" x14ac:dyDescent="0.35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</row>
    <row r="260" spans="2:13" x14ac:dyDescent="0.35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2:13" x14ac:dyDescent="0.35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2:13" x14ac:dyDescent="0.35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2:13" x14ac:dyDescent="0.35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2:13" x14ac:dyDescent="0.35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2:13" x14ac:dyDescent="0.35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</row>
    <row r="266" spans="2:13" x14ac:dyDescent="0.35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</row>
    <row r="267" spans="2:13" x14ac:dyDescent="0.35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</row>
    <row r="268" spans="2:13" x14ac:dyDescent="0.35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2:13" x14ac:dyDescent="0.35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2:13" x14ac:dyDescent="0.35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</row>
    <row r="271" spans="2:13" x14ac:dyDescent="0.35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2:13" x14ac:dyDescent="0.35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2:13" x14ac:dyDescent="0.35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2:13" x14ac:dyDescent="0.35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2:13" x14ac:dyDescent="0.35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</row>
    <row r="276" spans="2:13" x14ac:dyDescent="0.35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</row>
    <row r="277" spans="2:13" x14ac:dyDescent="0.35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</row>
    <row r="278" spans="2:13" x14ac:dyDescent="0.35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</row>
    <row r="279" spans="2:13" x14ac:dyDescent="0.35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</row>
    <row r="280" spans="2:13" x14ac:dyDescent="0.35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</row>
    <row r="281" spans="2:13" x14ac:dyDescent="0.35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2:13" x14ac:dyDescent="0.35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</row>
    <row r="283" spans="2:13" x14ac:dyDescent="0.35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</row>
    <row r="284" spans="2:13" x14ac:dyDescent="0.35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</row>
    <row r="285" spans="2:13" x14ac:dyDescent="0.35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</row>
    <row r="286" spans="2:13" x14ac:dyDescent="0.35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</row>
    <row r="287" spans="2:13" x14ac:dyDescent="0.35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</row>
    <row r="288" spans="2:13" x14ac:dyDescent="0.35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</row>
    <row r="289" spans="2:13" x14ac:dyDescent="0.35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2:13" x14ac:dyDescent="0.35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</row>
    <row r="291" spans="2:13" x14ac:dyDescent="0.35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2:13" x14ac:dyDescent="0.35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2:13" x14ac:dyDescent="0.35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</row>
    <row r="294" spans="2:13" x14ac:dyDescent="0.35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</row>
    <row r="295" spans="2:13" x14ac:dyDescent="0.35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2:13" x14ac:dyDescent="0.35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</row>
    <row r="297" spans="2:13" x14ac:dyDescent="0.35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spans="2:13" x14ac:dyDescent="0.35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spans="2:13" x14ac:dyDescent="0.35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spans="2:13" x14ac:dyDescent="0.35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spans="2:13" x14ac:dyDescent="0.35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spans="2:13" x14ac:dyDescent="0.35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spans="2:13" x14ac:dyDescent="0.35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2:13" x14ac:dyDescent="0.35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spans="2:13" x14ac:dyDescent="0.35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spans="2:13" x14ac:dyDescent="0.35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spans="2:13" x14ac:dyDescent="0.35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2:13" x14ac:dyDescent="0.35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spans="2:13" x14ac:dyDescent="0.35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spans="2:13" x14ac:dyDescent="0.35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2:13" x14ac:dyDescent="0.35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3:K53"/>
  <sheetViews>
    <sheetView zoomScale="90" zoomScaleNormal="90" workbookViewId="0">
      <selection activeCell="K5" sqref="K5"/>
    </sheetView>
  </sheetViews>
  <sheetFormatPr defaultColWidth="11.19921875" defaultRowHeight="13" x14ac:dyDescent="0.3"/>
  <cols>
    <col min="2" max="2" width="17.3984375" customWidth="1"/>
  </cols>
  <sheetData>
    <row r="3" spans="2:2" ht="14" x14ac:dyDescent="0.2">
      <c r="B3" t="s">
        <v>120</v>
      </c>
    </row>
    <row r="23" spans="2:11" x14ac:dyDescent="0.3">
      <c r="B23" t="s">
        <v>123</v>
      </c>
      <c r="C23" s="75">
        <v>2020</v>
      </c>
      <c r="D23" s="75">
        <v>2021</v>
      </c>
      <c r="E23" s="75">
        <v>2022</v>
      </c>
      <c r="F23" s="75">
        <v>2023</v>
      </c>
      <c r="G23" s="75">
        <v>2024</v>
      </c>
      <c r="H23" s="75">
        <v>2025</v>
      </c>
      <c r="I23" s="75">
        <v>2026</v>
      </c>
      <c r="J23" s="75">
        <v>2027</v>
      </c>
      <c r="K23" s="75">
        <v>2028</v>
      </c>
    </row>
    <row r="24" spans="2:11" x14ac:dyDescent="0.3">
      <c r="B24" t="s">
        <v>121</v>
      </c>
      <c r="C24" s="38">
        <f>'3D sensors forecast'!F84</f>
        <v>0</v>
      </c>
      <c r="D24" s="38">
        <f>'3D sensors forecast'!G84</f>
        <v>0</v>
      </c>
      <c r="E24" s="38">
        <f>'3D sensors forecast'!H84</f>
        <v>0</v>
      </c>
      <c r="F24" s="38">
        <f>'3D sensors forecast'!I84</f>
        <v>0</v>
      </c>
      <c r="G24" s="38">
        <f>'3D sensors forecast'!J84</f>
        <v>0</v>
      </c>
      <c r="H24" s="38">
        <f>'3D sensors forecast'!K84</f>
        <v>0</v>
      </c>
      <c r="I24" s="38">
        <f>'3D sensors forecast'!L84</f>
        <v>0</v>
      </c>
      <c r="J24" s="38">
        <f>'3D sensors forecast'!M84</f>
        <v>0</v>
      </c>
      <c r="K24" s="38">
        <f>'3D sensors forecast'!N84</f>
        <v>0</v>
      </c>
    </row>
    <row r="25" spans="2:11" x14ac:dyDescent="0.3">
      <c r="B25" t="s">
        <v>122</v>
      </c>
      <c r="C25" s="38">
        <f>'LiDAR forecast'!E104</f>
        <v>0</v>
      </c>
      <c r="D25" s="38">
        <f>'LiDAR forecast'!F104</f>
        <v>0</v>
      </c>
      <c r="E25" s="38">
        <f>'LiDAR forecast'!G104</f>
        <v>0</v>
      </c>
      <c r="F25" s="38">
        <f>'LiDAR forecast'!H104</f>
        <v>0</v>
      </c>
      <c r="G25" s="38">
        <f>'LiDAR forecast'!I104</f>
        <v>0</v>
      </c>
      <c r="H25" s="38">
        <f>'LiDAR forecast'!J104</f>
        <v>0</v>
      </c>
      <c r="I25" s="38">
        <f>'LiDAR forecast'!K104</f>
        <v>0</v>
      </c>
      <c r="J25" s="38">
        <f>'LiDAR forecast'!L104</f>
        <v>0</v>
      </c>
      <c r="K25" s="38">
        <f>'LiDAR forecast'!M104</f>
        <v>0</v>
      </c>
    </row>
    <row r="28" spans="2:11" x14ac:dyDescent="0.3">
      <c r="B28" t="s">
        <v>124</v>
      </c>
    </row>
    <row r="48" spans="2:11" x14ac:dyDescent="0.3">
      <c r="B48" t="s">
        <v>123</v>
      </c>
      <c r="C48" s="75">
        <v>2020</v>
      </c>
      <c r="D48" s="75">
        <v>2021</v>
      </c>
      <c r="E48" s="75">
        <v>2022</v>
      </c>
      <c r="F48" s="75">
        <v>2023</v>
      </c>
      <c r="G48" s="75">
        <v>2024</v>
      </c>
      <c r="H48" s="75">
        <v>2025</v>
      </c>
      <c r="I48" s="75">
        <v>2026</v>
      </c>
      <c r="J48" s="75">
        <v>2027</v>
      </c>
      <c r="K48" s="75">
        <v>2028</v>
      </c>
    </row>
    <row r="49" spans="2:11" x14ac:dyDescent="0.3">
      <c r="B49" t="s">
        <v>126</v>
      </c>
      <c r="C49" s="38">
        <f>'3D sensors forecast'!F87</f>
        <v>0</v>
      </c>
      <c r="D49" s="38">
        <f>'3D sensors forecast'!G87</f>
        <v>0</v>
      </c>
      <c r="E49" s="38">
        <f>'3D sensors forecast'!H87</f>
        <v>0</v>
      </c>
      <c r="F49" s="38">
        <f>'3D sensors forecast'!I87</f>
        <v>0</v>
      </c>
      <c r="G49" s="38">
        <f>'3D sensors forecast'!J87</f>
        <v>0</v>
      </c>
      <c r="H49" s="38">
        <f>'3D sensors forecast'!K87</f>
        <v>0</v>
      </c>
      <c r="I49" s="38">
        <f>'3D sensors forecast'!L87</f>
        <v>0</v>
      </c>
      <c r="J49" s="38">
        <f>'3D sensors forecast'!M87</f>
        <v>0</v>
      </c>
      <c r="K49" s="38">
        <f>'3D sensors forecast'!N87</f>
        <v>0</v>
      </c>
    </row>
    <row r="50" spans="2:11" x14ac:dyDescent="0.3">
      <c r="B50" t="s">
        <v>125</v>
      </c>
      <c r="C50" s="38">
        <f>'3D sensors forecast'!F88</f>
        <v>0</v>
      </c>
      <c r="D50" s="38">
        <f>'3D sensors forecast'!G88</f>
        <v>0</v>
      </c>
      <c r="E50" s="38">
        <f>'3D sensors forecast'!H88</f>
        <v>0</v>
      </c>
      <c r="F50" s="38">
        <f>'3D sensors forecast'!I88</f>
        <v>0</v>
      </c>
      <c r="G50" s="38">
        <f>'3D sensors forecast'!J88</f>
        <v>0</v>
      </c>
      <c r="H50" s="38">
        <f>'3D sensors forecast'!K88</f>
        <v>0</v>
      </c>
      <c r="I50" s="38">
        <f>'3D sensors forecast'!L88</f>
        <v>0</v>
      </c>
      <c r="J50" s="38">
        <f>'3D sensors forecast'!M88</f>
        <v>0</v>
      </c>
      <c r="K50" s="38">
        <f>'3D sensors forecast'!N88</f>
        <v>0</v>
      </c>
    </row>
    <row r="53" spans="2:11" x14ac:dyDescent="0.3">
      <c r="B53" t="s">
        <v>129</v>
      </c>
      <c r="C53" t="s">
        <v>130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Introduction</vt:lpstr>
      <vt:lpstr>Methodology</vt:lpstr>
      <vt:lpstr>Product definitions</vt:lpstr>
      <vt:lpstr>3D sensors forecast</vt:lpstr>
      <vt:lpstr>Proximity sensors forecast</vt:lpstr>
      <vt:lpstr>LiDAR forecast</vt:lpstr>
      <vt:lpstr>Figures for the report</vt:lpstr>
      <vt:lpstr>AV_Units_New</vt:lpstr>
      <vt:lpstr>AVprodnames</vt:lpstr>
      <vt:lpstr>Lidar_prodnames</vt:lpstr>
      <vt:lpstr>Lidar_Revs_New</vt:lpstr>
      <vt:lpstr>Lidar_Units_New</vt:lpstr>
      <vt:lpstr>Sensor_rev_new</vt:lpstr>
      <vt:lpstr>Sensor_units_new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Lively</dc:creator>
  <cp:lastModifiedBy>John Lively</cp:lastModifiedBy>
  <dcterms:created xsi:type="dcterms:W3CDTF">2018-07-10T11:28:26Z</dcterms:created>
  <dcterms:modified xsi:type="dcterms:W3CDTF">2023-11-27T20:14:33Z</dcterms:modified>
</cp:coreProperties>
</file>